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חוברת_עבודה_זו"/>
  <mc:AlternateContent xmlns:mc="http://schemas.openxmlformats.org/markup-compatibility/2006">
    <mc:Choice Requires="x15">
      <x15ac:absPath xmlns:x15ac="http://schemas.microsoft.com/office/spreadsheetml/2010/11/ac" url="https://d.docs.live.net/9d6ac61c0bf14b7f/שולחן העבודה/מכרז משותף לאספקת רכבי ליסינג -  2026/נוסח המכרז/"/>
    </mc:Choice>
  </mc:AlternateContent>
  <xr:revisionPtr revIDLastSave="0" documentId="8_{2D8F0153-9A7A-4E9F-811F-5AD8AE959F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ליסינג" sheetId="3" r:id="rId1"/>
  </sheets>
  <definedNames>
    <definedName name="_xlnm._FilterDatabase" localSheetId="0" hidden="1">ליסינג!$B$5:$H$78</definedName>
    <definedName name="_xlnm.Print_Area" localSheetId="0">ליסינג!$A$1:$J$77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7" i="3" l="1"/>
  <c r="I26" i="3"/>
  <c r="I27" i="3"/>
  <c r="I58" i="3" l="1"/>
  <c r="I10" i="3" l="1"/>
  <c r="I9" i="3" l="1"/>
  <c r="I11" i="3"/>
  <c r="I57" i="3"/>
  <c r="I43" i="3"/>
  <c r="I59" i="3"/>
  <c r="I47" i="3"/>
  <c r="I48" i="3"/>
  <c r="I22" i="3" l="1"/>
  <c r="I16" i="3"/>
  <c r="I41" i="3"/>
  <c r="I31" i="3"/>
  <c r="I25" i="3" l="1"/>
  <c r="I44" i="3"/>
  <c r="I17" i="3" l="1"/>
  <c r="I18" i="3"/>
  <c r="I69" i="3" l="1"/>
  <c r="G76" i="3" l="1"/>
  <c r="I15" i="3"/>
  <c r="I19" i="3" l="1"/>
  <c r="J19" i="3" s="1"/>
  <c r="I62" i="3"/>
  <c r="I49" i="3"/>
  <c r="I12" i="3" l="1"/>
  <c r="I30" i="3"/>
  <c r="I70" i="3"/>
  <c r="I52" i="3"/>
  <c r="I53" i="3"/>
  <c r="I21" i="3"/>
  <c r="I72" i="3"/>
  <c r="I6" i="3"/>
  <c r="I7" i="3"/>
  <c r="I8" i="3"/>
  <c r="I42" i="3"/>
  <c r="I29" i="3"/>
  <c r="I64" i="3" l="1"/>
  <c r="I50" i="3"/>
  <c r="I38" i="3" l="1"/>
  <c r="I13" i="3" l="1"/>
  <c r="I14" i="3" s="1"/>
  <c r="J14" i="3" s="1"/>
  <c r="I24" i="3"/>
  <c r="I40" i="3" l="1"/>
  <c r="I45" i="3"/>
  <c r="I46" i="3" l="1"/>
  <c r="I68" i="3"/>
  <c r="I39" i="3" l="1"/>
  <c r="I32" i="3"/>
  <c r="I28" i="3"/>
  <c r="I71" i="3"/>
  <c r="I73" i="3" l="1"/>
  <c r="I67" i="3" l="1"/>
  <c r="I65" i="3" l="1"/>
  <c r="I20" i="3" l="1"/>
  <c r="I74" i="3" l="1"/>
  <c r="I75" i="3" s="1"/>
  <c r="J75" i="3" s="1"/>
  <c r="I60" i="3"/>
  <c r="I61" i="3"/>
  <c r="I63" i="3"/>
  <c r="I51" i="3"/>
  <c r="I54" i="3"/>
  <c r="I23" i="3"/>
  <c r="I33" i="3"/>
  <c r="I34" i="3"/>
  <c r="I35" i="3"/>
  <c r="I36" i="3" l="1"/>
  <c r="J36" i="3" s="1"/>
  <c r="I37" i="3"/>
  <c r="I55" i="3" s="1"/>
  <c r="J55" i="3" s="1"/>
  <c r="I56" i="3" l="1"/>
  <c r="I66" i="3" s="1"/>
  <c r="J66" i="3" s="1"/>
  <c r="K77" i="3" s="1"/>
  <c r="J77" i="3" s="1"/>
</calcChain>
</file>

<file path=xl/sharedStrings.xml><?xml version="1.0" encoding="utf-8"?>
<sst xmlns="http://schemas.openxmlformats.org/spreadsheetml/2006/main" count="278" uniqueCount="123">
  <si>
    <t>קטגוריה</t>
  </si>
  <si>
    <t>יצרן</t>
  </si>
  <si>
    <t>דגם</t>
  </si>
  <si>
    <t>טויוטה</t>
  </si>
  <si>
    <t>סקודה</t>
  </si>
  <si>
    <t>יונדאי</t>
  </si>
  <si>
    <t>מאזדה</t>
  </si>
  <si>
    <t>קיה</t>
  </si>
  <si>
    <t>מיצובישי</t>
  </si>
  <si>
    <t>7 מקומות</t>
  </si>
  <si>
    <t>ג'יפונים</t>
  </si>
  <si>
    <t>ג'יפים</t>
  </si>
  <si>
    <t xml:space="preserve">CX-5 COMFORT </t>
  </si>
  <si>
    <t>משקל הקטגוריה באחוזים</t>
  </si>
  <si>
    <t>האחוז הממוצע לקטגוריית רכבים משפחתיים</t>
  </si>
  <si>
    <t>האחוז הממוצע לקטגוריית רכבים 7 מקומות</t>
  </si>
  <si>
    <t>האחוז הממוצע לקטגוריית רכבים ג'יפים</t>
  </si>
  <si>
    <t>האחוז הממוצע לקטגוריית רכבים ג'יפונים</t>
  </si>
  <si>
    <t>אחוז משוקלל</t>
  </si>
  <si>
    <t>הצעה משוקללת של  הספק</t>
  </si>
  <si>
    <t>BYD</t>
  </si>
  <si>
    <t>ג'ילי</t>
  </si>
  <si>
    <t>צ'רי</t>
  </si>
  <si>
    <t>קורולה קרוס, 1.8 ל' היברידי, Active</t>
  </si>
  <si>
    <t>מחיר מחירון יבואן כולל מע"מ</t>
  </si>
  <si>
    <t>נא למלא מחירים בתאים התכולים</t>
  </si>
  <si>
    <t>משפחתי</t>
  </si>
  <si>
    <t>אחוז דמי השכירות ממחירון היבואן כולל מע"מ</t>
  </si>
  <si>
    <t>ניסאן</t>
  </si>
  <si>
    <t xml:space="preserve">ניסאן </t>
  </si>
  <si>
    <t> X-TRAIL ACENTA TOP  1497 גג</t>
  </si>
  <si>
    <t xml:space="preserve">טויוטה </t>
  </si>
  <si>
    <t>יאריס 1.5 ל' (מ. פנים), היברידי, אוט', Eco</t>
  </si>
  <si>
    <t>אוקטביה Selection TSI 1.5</t>
  </si>
  <si>
    <t>אלנטרה -  היברידי Prime</t>
  </si>
  <si>
    <t>נירו HEV, אוט', 1.6 ל' היברידי, LX</t>
  </si>
  <si>
    <t>ג'אקו</t>
  </si>
  <si>
    <t>מקסוס</t>
  </si>
  <si>
    <t>EX5 .PRO פנאי-שטח חשמל אוטומטי 0</t>
  </si>
  <si>
    <t>לא למילוי</t>
  </si>
  <si>
    <t>הוראות לספק</t>
  </si>
  <si>
    <t>MG</t>
  </si>
  <si>
    <t>סיטרואן</t>
  </si>
  <si>
    <t>סובארו</t>
  </si>
  <si>
    <t>טיגו 7 פלאג אין היבריד COMFORT</t>
  </si>
  <si>
    <t>טיגו 7 פלאג אין היבריד LUXURY</t>
  </si>
  <si>
    <t>TIGGO 8 PRO PHEV NOBLE</t>
  </si>
  <si>
    <t>ג'אקו 7 פלאג אין היבריד פרימיום</t>
  </si>
  <si>
    <t>ג'אקו 7 Executive</t>
  </si>
  <si>
    <t>LUXURY CROSSTREK</t>
  </si>
  <si>
    <t>מסחרי</t>
  </si>
  <si>
    <t>4*4</t>
  </si>
  <si>
    <t>האחוז הממוצע לקטגוריית רכבים מסחריים ו- 4*4</t>
  </si>
  <si>
    <t>סיטי 1.5 טורבו-דיזל קצר 5 מקומות</t>
  </si>
  <si>
    <t>ברלינגו SHINE PACK סולר</t>
  </si>
  <si>
    <t>רנו</t>
  </si>
  <si>
    <t>TIGGO 8 PRO PHEV COMFORT</t>
  </si>
  <si>
    <t>דאצ'ה</t>
  </si>
  <si>
    <t>ג'וגר 1.6 היברידי אוטומטי EXPRESSTION</t>
  </si>
  <si>
    <t xml:space="preserve">דאסטר 1.6L היברידי 4X2 אוטומטי JOURNEY	  
</t>
  </si>
  <si>
    <t>דאסטר 1.6L היברידי 4X2 אוטומטי EXTREME</t>
  </si>
  <si>
    <t>אופל</t>
  </si>
  <si>
    <t>רקסטון</t>
  </si>
  <si>
    <t>טורבו דיזל 4X4 אוט' 7 מושבים EX</t>
  </si>
  <si>
    <t xml:space="preserve">BYD ATTO 2 EV COMFORT </t>
  </si>
  <si>
    <t xml:space="preserve"> MG 3 HYBRID+ LUXURY</t>
  </si>
  <si>
    <t>JAECOO 5 HEV LUXURY</t>
  </si>
  <si>
    <t>ג'אקו 7 פלאג אין היבריד אלגנס</t>
  </si>
  <si>
    <t>JAECOO 5 BEV Luxury</t>
  </si>
  <si>
    <t xml:space="preserve">JUKE ACENTA TECH HYBRID </t>
  </si>
  <si>
    <t>קורולה היבריד לימיטד</t>
  </si>
  <si>
    <t>MG ZS HYBRID+ Luxury</t>
  </si>
  <si>
    <t xml:space="preserve"> BYD SEAL 05 DMI PHEV COMFORT</t>
  </si>
  <si>
    <t>קונה היבריד פרימיום</t>
  </si>
  <si>
    <t>1.6 VENUE PRIME</t>
  </si>
  <si>
    <r>
      <t xml:space="preserve">יאריס קרוס </t>
    </r>
    <r>
      <rPr>
        <sz val="10"/>
        <rFont val="Calibri"/>
        <family val="2"/>
      </rPr>
      <t xml:space="preserve">אקו </t>
    </r>
    <r>
      <rPr>
        <sz val="10"/>
        <rFont val="Calibri"/>
        <family val="2"/>
        <charset val="177"/>
      </rPr>
      <t>היבריד</t>
    </r>
  </si>
  <si>
    <t xml:space="preserve"> SELTOS LX PLUS  </t>
  </si>
  <si>
    <t>ספורטאז' היברידי 1.6  EX</t>
  </si>
  <si>
    <t xml:space="preserve">  MIFA 7 Luxury</t>
  </si>
  <si>
    <t>האחוז הממוצע לקטגוריית רכבים מיני</t>
  </si>
  <si>
    <t>MGS9 PHEV Comfort 1.5L AT</t>
  </si>
  <si>
    <t>הנעה</t>
  </si>
  <si>
    <t>היברידי</t>
  </si>
  <si>
    <t>פלאג אין היבריד</t>
  </si>
  <si>
    <t>חשמלי</t>
  </si>
  <si>
    <t>בנזין/סולר</t>
  </si>
  <si>
    <t>מיני</t>
  </si>
  <si>
    <r>
      <t xml:space="preserve"> NEW FRONTERA </t>
    </r>
    <r>
      <rPr>
        <sz val="10"/>
        <rFont val="Calibri"/>
        <family val="2"/>
        <scheme val="minor"/>
      </rPr>
      <t>GS MHEV</t>
    </r>
  </si>
  <si>
    <t>מיילד היבריד</t>
  </si>
  <si>
    <t>פיקנטו LX</t>
  </si>
  <si>
    <t xml:space="preserve">COMFORT  DOLPHIN </t>
  </si>
  <si>
    <t>סיאט</t>
  </si>
  <si>
    <t>TIGGO 4 Pro COMFORT</t>
  </si>
  <si>
    <t>ATTO 2 DMI BOOST</t>
  </si>
  <si>
    <t>MG4 X Range 545km 245hp AT</t>
  </si>
  <si>
    <t>MGS5 EV Luxury 170hp AT</t>
  </si>
  <si>
    <t>FX EV אוטומט SENSE TT</t>
  </si>
  <si>
    <t>FX HEV comfort</t>
  </si>
  <si>
    <t xml:space="preserve">  אריזו 8  sense</t>
  </si>
  <si>
    <t>New Kangoo 1.5 טורבו דיזל אוט' 115 כ"ס</t>
  </si>
  <si>
    <t>Clio 1.0L TCe 91 Auto Evolution</t>
  </si>
  <si>
    <t xml:space="preserve">סנטרה SV </t>
  </si>
  <si>
    <t>IBIZA 1.0TSI Style</t>
  </si>
  <si>
    <t>מסמך ג' למכרז ליסינג משותף - טופס הצעת מחיר</t>
  </si>
  <si>
    <t>36 חודש</t>
  </si>
  <si>
    <t>selection סקאלה</t>
  </si>
  <si>
    <t>קאמיק selection</t>
  </si>
  <si>
    <t xml:space="preserve">אומודה 7 אלבייט </t>
  </si>
  <si>
    <t>אומודה</t>
  </si>
  <si>
    <t>ATTO 2 DMI COMFORT</t>
  </si>
  <si>
    <t>SEALION 5 DM-i Comfort</t>
  </si>
  <si>
    <t>ACTIVE P 2X4 HILUX תא כפול סולר אוטומטי 2393</t>
  </si>
  <si>
    <t>איסוזו</t>
  </si>
  <si>
    <t>+S קבינה כפולה אוטומט 4X4</t>
  </si>
  <si>
    <t>LS קבינה כפולה אוטומט 4X2</t>
  </si>
  <si>
    <t>SEAL U DM-i Boost</t>
  </si>
  <si>
    <t>לינק אנד קו</t>
  </si>
  <si>
    <t>ג'ילי סטארי פרו פלאג אין היבריד</t>
  </si>
  <si>
    <t>PRO 01 פלאג אין היבריד</t>
  </si>
  <si>
    <t>PRO 02 חשמלי</t>
  </si>
  <si>
    <t>אאוטלנדר מילד הייבריד 7 מושבים Intense</t>
  </si>
  <si>
    <t>שגיאה לא מולאו כל השורות בקובץ!!!</t>
  </si>
  <si>
    <t>מחיר מוצע  לחודש בש"ח כולל מע"מ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</si>
</sst>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&quot;₪&quot;* #,##0.00_);_(&quot;₪&quot;* \(#,##0.00\);_(&quot;₪&quot;* &quot;-&quot;??_);_(@_)"/>
    <numFmt numFmtId="165" formatCode="_(* #,##0.00_);_(* \(#,##0.00\);_(* &quot;-&quot;??_);_(@_)"/>
    <numFmt numFmtId="166" formatCode="_ &quot;₪&quot;\ * #,##0_ ;_ &quot;₪&quot;\ * \-#,##0_ ;_ &quot;₪&quot;\ * &quot;-&quot;??_ ;_ @_ "/>
    <numFmt numFmtId="167" formatCode="0.0%"/>
    <numFmt numFmtId="168" formatCode="_ [$₪-40D]\ * #,##0_ ;_ [$₪-40D]\ * \-#,##0_ ;_ [$₪-40D]\ * &quot;-&quot;??_ ;_ @_ "/>
    <numFmt numFmtId="169" formatCode="#,##0_ ;\-#,##0\ "/>
  </numFmts>
  <fonts count="47" x14ac:knownFonts="1">
    <font>
      <sz val="11"/>
      <color theme="1"/>
      <name val="Calibri"/>
      <family val="2"/>
      <charset val="177"/>
      <scheme val="minor"/>
    </font>
    <font>
      <sz val="11"/>
      <color theme="1"/>
      <name val="Calibri"/>
      <family val="2"/>
      <charset val="177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177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Arial"/>
      <family val="2"/>
      <charset val="177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177"/>
      <scheme val="minor"/>
    </font>
    <font>
      <sz val="10"/>
      <name val="Calibri"/>
      <family val="2"/>
      <charset val="177"/>
      <scheme val="minor"/>
    </font>
    <font>
      <sz val="10"/>
      <color rgb="FF000000"/>
      <name val="Arial"/>
      <family val="2"/>
      <charset val="177"/>
    </font>
    <font>
      <b/>
      <sz val="12"/>
      <color theme="0"/>
      <name val="Calibri"/>
      <family val="2"/>
      <charset val="177"/>
      <scheme val="minor"/>
    </font>
    <font>
      <sz val="12"/>
      <color theme="1"/>
      <name val="Calibri"/>
      <family val="2"/>
      <charset val="177"/>
      <scheme val="minor"/>
    </font>
    <font>
      <sz val="10"/>
      <color rgb="FF000000"/>
      <name val="Arial"/>
      <family val="2"/>
    </font>
    <font>
      <b/>
      <sz val="12"/>
      <color theme="1"/>
      <name val="David"/>
      <family val="2"/>
    </font>
    <font>
      <b/>
      <u/>
      <sz val="12"/>
      <color theme="1"/>
      <name val="David"/>
      <family val="2"/>
    </font>
    <font>
      <sz val="10"/>
      <color rgb="FF000000"/>
      <name val="David"/>
      <family val="2"/>
    </font>
    <font>
      <b/>
      <u/>
      <sz val="16"/>
      <color theme="1"/>
      <name val="Calibri"/>
      <family val="2"/>
      <scheme val="minor"/>
    </font>
    <font>
      <sz val="10"/>
      <name val="Arial"/>
      <family val="2"/>
      <charset val="177"/>
    </font>
    <font>
      <u/>
      <sz val="11"/>
      <color theme="1"/>
      <name val="Calibri"/>
      <family val="2"/>
      <charset val="177"/>
      <scheme val="minor"/>
    </font>
    <font>
      <sz val="11"/>
      <name val="Calibri"/>
      <family val="2"/>
      <charset val="177"/>
      <scheme val="minor"/>
    </font>
    <font>
      <sz val="9"/>
      <color theme="1"/>
      <name val="Calibri"/>
      <family val="2"/>
      <charset val="177"/>
      <scheme val="minor"/>
    </font>
    <font>
      <b/>
      <u/>
      <sz val="12"/>
      <color rgb="FFFF0000"/>
      <name val="David"/>
      <family val="2"/>
    </font>
    <font>
      <sz val="10"/>
      <color rgb="FF000000"/>
      <name val="Calibri"/>
      <family val="2"/>
      <scheme val="minor"/>
    </font>
    <font>
      <sz val="10"/>
      <name val="Calibri"/>
      <family val="2"/>
    </font>
    <font>
      <sz val="10"/>
      <name val="Calibri"/>
      <family val="2"/>
      <charset val="177"/>
    </font>
    <font>
      <sz val="8"/>
      <name val="Calibri"/>
      <family val="2"/>
      <charset val="177"/>
      <scheme val="minor"/>
    </font>
    <font>
      <b/>
      <sz val="12"/>
      <color rgb="FFFF0000"/>
      <name val="Arial"/>
      <family val="2"/>
    </font>
    <font>
      <b/>
      <sz val="11"/>
      <color rgb="FFFF0000"/>
      <name val="Calibri"/>
      <family val="2"/>
      <scheme val="minor"/>
    </font>
    <font>
      <b/>
      <u/>
      <sz val="16"/>
      <name val="Calibri"/>
      <family val="2"/>
      <scheme val="minor"/>
    </font>
    <font>
      <b/>
      <u/>
      <sz val="12"/>
      <name val="David"/>
      <family val="2"/>
    </font>
    <font>
      <sz val="10"/>
      <color rgb="FFFF0000"/>
      <name val="David"/>
      <family val="2"/>
    </font>
    <font>
      <sz val="11"/>
      <color rgb="FFFF0000"/>
      <name val="Calibri"/>
      <family val="2"/>
      <charset val="177"/>
      <scheme val="minor"/>
    </font>
    <font>
      <sz val="12"/>
      <name val="Calibri"/>
      <family val="2"/>
      <charset val="177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charset val="177"/>
      <scheme val="minor"/>
    </font>
    <font>
      <b/>
      <sz val="12"/>
      <name val="Calibri"/>
      <family val="2"/>
      <scheme val="minor"/>
    </font>
    <font>
      <u/>
      <sz val="10"/>
      <name val="Calibri"/>
      <family val="2"/>
      <scheme val="minor"/>
    </font>
    <font>
      <sz val="9"/>
      <name val="Arial"/>
      <family val="2"/>
      <charset val="177"/>
    </font>
    <font>
      <sz val="11"/>
      <color theme="0"/>
      <name val="Calibri"/>
      <family val="2"/>
      <charset val="177"/>
      <scheme val="minor"/>
    </font>
    <font>
      <sz val="11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4" fillId="0" borderId="0" applyNumberFormat="0" applyFill="0" applyBorder="0" applyAlignment="0" applyProtection="0"/>
    <xf numFmtId="0" fontId="5" fillId="0" borderId="0">
      <alignment horizontal="right"/>
    </xf>
    <xf numFmtId="164" fontId="1" fillId="0" borderId="0" applyFont="0" applyFill="0" applyBorder="0" applyAlignment="0" applyProtection="0"/>
    <xf numFmtId="0" fontId="9" fillId="0" borderId="0">
      <alignment horizontal="right"/>
    </xf>
    <xf numFmtId="164" fontId="9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9" fontId="9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9" fillId="0" borderId="0">
      <alignment horizontal="right"/>
    </xf>
    <xf numFmtId="0" fontId="5" fillId="0" borderId="0">
      <alignment horizontal="right"/>
    </xf>
    <xf numFmtId="164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139">
    <xf numFmtId="0" fontId="0" fillId="0" borderId="0" xfId="0"/>
    <xf numFmtId="166" fontId="9" fillId="2" borderId="4" xfId="1" applyNumberFormat="1" applyFont="1" applyFill="1" applyBorder="1" applyAlignment="1" applyProtection="1">
      <alignment vertical="center"/>
    </xf>
    <xf numFmtId="0" fontId="0" fillId="0" borderId="0" xfId="0" applyProtection="1">
      <protection locked="0"/>
    </xf>
    <xf numFmtId="166" fontId="16" fillId="0" borderId="0" xfId="1" applyNumberFormat="1" applyFont="1" applyProtection="1">
      <protection locked="0"/>
    </xf>
    <xf numFmtId="0" fontId="0" fillId="2" borderId="0" xfId="0" applyFill="1" applyProtection="1">
      <protection locked="0"/>
    </xf>
    <xf numFmtId="0" fontId="0" fillId="2" borderId="0" xfId="0" applyFill="1" applyAlignment="1" applyProtection="1">
      <alignment horizontal="center"/>
      <protection locked="0"/>
    </xf>
    <xf numFmtId="0" fontId="4" fillId="2" borderId="0" xfId="4" applyFill="1" applyProtection="1">
      <protection locked="0"/>
    </xf>
    <xf numFmtId="0" fontId="7" fillId="2" borderId="0" xfId="7" applyFont="1" applyFill="1" applyAlignment="1" applyProtection="1">
      <alignment horizontal="center" vertical="center"/>
      <protection locked="0"/>
    </xf>
    <xf numFmtId="0" fontId="7" fillId="4" borderId="0" xfId="7" applyFont="1" applyFill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  <protection locked="0"/>
    </xf>
    <xf numFmtId="0" fontId="4" fillId="0" borderId="0" xfId="4" applyProtection="1">
      <protection locked="0"/>
    </xf>
    <xf numFmtId="0" fontId="10" fillId="2" borderId="0" xfId="0" applyFont="1" applyFill="1" applyAlignment="1" applyProtection="1">
      <alignment horizontal="center" vertical="center"/>
      <protection locked="0"/>
    </xf>
    <xf numFmtId="166" fontId="7" fillId="2" borderId="0" xfId="1" applyNumberFormat="1" applyFont="1" applyFill="1" applyBorder="1" applyAlignment="1" applyProtection="1">
      <alignment horizontal="center" vertical="center" readingOrder="2"/>
      <protection locked="0"/>
    </xf>
    <xf numFmtId="166" fontId="13" fillId="2" borderId="4" xfId="1" applyNumberFormat="1" applyFont="1" applyFill="1" applyBorder="1" applyAlignment="1" applyProtection="1">
      <alignment horizontal="center" vertical="center"/>
    </xf>
    <xf numFmtId="167" fontId="16" fillId="2" borderId="4" xfId="2" applyNumberFormat="1" applyFont="1" applyFill="1" applyBorder="1" applyAlignment="1" applyProtection="1">
      <alignment horizontal="center" vertical="center"/>
    </xf>
    <xf numFmtId="10" fontId="16" fillId="2" borderId="11" xfId="2" applyNumberFormat="1" applyFont="1" applyFill="1" applyBorder="1" applyAlignment="1" applyProtection="1">
      <alignment horizontal="center" vertical="center"/>
    </xf>
    <xf numFmtId="166" fontId="13" fillId="2" borderId="0" xfId="1" applyNumberFormat="1" applyFont="1" applyFill="1" applyBorder="1" applyAlignment="1" applyProtection="1">
      <alignment horizontal="center" vertical="center"/>
    </xf>
    <xf numFmtId="167" fontId="16" fillId="3" borderId="4" xfId="2" applyNumberFormat="1" applyFont="1" applyFill="1" applyBorder="1" applyAlignment="1" applyProtection="1">
      <alignment horizontal="center" vertical="center"/>
    </xf>
    <xf numFmtId="0" fontId="21" fillId="0" borderId="0" xfId="0" applyFont="1" applyAlignment="1">
      <alignment horizontal="right" vertical="center" readingOrder="2"/>
    </xf>
    <xf numFmtId="166" fontId="9" fillId="2" borderId="3" xfId="1" applyNumberFormat="1" applyFont="1" applyFill="1" applyBorder="1" applyAlignment="1" applyProtection="1">
      <alignment vertical="center"/>
    </xf>
    <xf numFmtId="9" fontId="24" fillId="2" borderId="0" xfId="2" applyFont="1" applyFill="1" applyAlignment="1" applyProtection="1">
      <protection locked="0"/>
    </xf>
    <xf numFmtId="166" fontId="9" fillId="2" borderId="4" xfId="1" applyNumberFormat="1" applyFont="1" applyFill="1" applyBorder="1" applyAlignment="1" applyProtection="1">
      <alignment horizontal="center" vertical="center" readingOrder="1"/>
    </xf>
    <xf numFmtId="166" fontId="9" fillId="2" borderId="4" xfId="1" applyNumberFormat="1" applyFont="1" applyFill="1" applyBorder="1" applyAlignment="1" applyProtection="1">
      <alignment horizontal="center" vertical="center"/>
    </xf>
    <xf numFmtId="167" fontId="16" fillId="2" borderId="3" xfId="2" applyNumberFormat="1" applyFont="1" applyFill="1" applyBorder="1" applyAlignment="1" applyProtection="1">
      <alignment horizontal="center" vertical="center"/>
    </xf>
    <xf numFmtId="10" fontId="16" fillId="2" borderId="14" xfId="2" applyNumberFormat="1" applyFont="1" applyFill="1" applyBorder="1" applyAlignment="1" applyProtection="1">
      <alignment horizontal="center" vertical="center"/>
    </xf>
    <xf numFmtId="10" fontId="16" fillId="3" borderId="11" xfId="2" applyNumberFormat="1" applyFont="1" applyFill="1" applyBorder="1" applyAlignment="1" applyProtection="1">
      <alignment horizontal="center" vertical="center"/>
    </xf>
    <xf numFmtId="167" fontId="16" fillId="3" borderId="6" xfId="2" applyNumberFormat="1" applyFont="1" applyFill="1" applyBorder="1" applyAlignment="1" applyProtection="1">
      <alignment horizontal="center" vertical="center"/>
    </xf>
    <xf numFmtId="10" fontId="16" fillId="3" borderId="16" xfId="2" applyNumberFormat="1" applyFont="1" applyFill="1" applyBorder="1" applyAlignment="1" applyProtection="1">
      <alignment horizontal="center" vertical="center"/>
    </xf>
    <xf numFmtId="166" fontId="12" fillId="8" borderId="3" xfId="1" applyNumberFormat="1" applyFont="1" applyFill="1" applyBorder="1" applyAlignment="1" applyProtection="1">
      <alignment horizontal="center" vertical="center"/>
      <protection locked="0"/>
    </xf>
    <xf numFmtId="166" fontId="12" fillId="8" borderId="4" xfId="1" applyNumberFormat="1" applyFont="1" applyFill="1" applyBorder="1" applyAlignment="1" applyProtection="1">
      <alignment horizontal="center" vertical="center"/>
      <protection locked="0"/>
    </xf>
    <xf numFmtId="0" fontId="41" fillId="2" borderId="4" xfId="4" applyFont="1" applyFill="1" applyBorder="1" applyAlignment="1" applyProtection="1">
      <alignment horizontal="center" vertical="center"/>
    </xf>
    <xf numFmtId="0" fontId="9" fillId="2" borderId="4" xfId="4" applyFont="1" applyFill="1" applyBorder="1" applyAlignment="1" applyProtection="1">
      <alignment horizontal="center" vertical="center"/>
    </xf>
    <xf numFmtId="0" fontId="16" fillId="0" borderId="0" xfId="0" applyFont="1" applyAlignment="1" applyProtection="1">
      <alignment horizontal="center"/>
      <protection locked="0"/>
    </xf>
    <xf numFmtId="167" fontId="16" fillId="3" borderId="18" xfId="2" applyNumberFormat="1" applyFont="1" applyFill="1" applyBorder="1" applyAlignment="1" applyProtection="1">
      <alignment horizontal="center" vertical="center"/>
    </xf>
    <xf numFmtId="10" fontId="16" fillId="3" borderId="27" xfId="2" applyNumberFormat="1" applyFont="1" applyFill="1" applyBorder="1" applyAlignment="1" applyProtection="1">
      <alignment horizontal="center" vertical="center"/>
    </xf>
    <xf numFmtId="167" fontId="16" fillId="3" borderId="19" xfId="2" applyNumberFormat="1" applyFont="1" applyFill="1" applyBorder="1" applyAlignment="1" applyProtection="1">
      <alignment horizontal="center" vertical="center"/>
    </xf>
    <xf numFmtId="10" fontId="16" fillId="3" borderId="23" xfId="2" applyNumberFormat="1" applyFont="1" applyFill="1" applyBorder="1" applyAlignment="1" applyProtection="1">
      <alignment horizontal="center" vertical="center"/>
    </xf>
    <xf numFmtId="10" fontId="16" fillId="2" borderId="4" xfId="2" applyNumberFormat="1" applyFont="1" applyFill="1" applyBorder="1" applyAlignment="1" applyProtection="1">
      <alignment horizontal="center" vertical="center"/>
    </xf>
    <xf numFmtId="0" fontId="6" fillId="2" borderId="0" xfId="0" applyFont="1" applyFill="1" applyAlignment="1">
      <alignment vertical="center"/>
    </xf>
    <xf numFmtId="0" fontId="10" fillId="2" borderId="0" xfId="0" applyFont="1" applyFill="1" applyAlignment="1">
      <alignment horizontal="center" vertical="center"/>
    </xf>
    <xf numFmtId="166" fontId="7" fillId="2" borderId="0" xfId="1" applyNumberFormat="1" applyFont="1" applyFill="1" applyBorder="1" applyAlignment="1" applyProtection="1">
      <alignment horizontal="center" vertical="center"/>
    </xf>
    <xf numFmtId="9" fontId="38" fillId="2" borderId="0" xfId="0" applyNumberFormat="1" applyFont="1" applyFill="1" applyAlignment="1">
      <alignment horizontal="center" vertical="center"/>
    </xf>
    <xf numFmtId="0" fontId="23" fillId="0" borderId="0" xfId="0" applyFont="1" applyAlignment="1">
      <alignment horizontal="right" readingOrder="2"/>
    </xf>
    <xf numFmtId="0" fontId="44" fillId="2" borderId="0" xfId="0" applyFont="1" applyFill="1" applyAlignment="1">
      <alignment horizontal="center" vertical="center"/>
    </xf>
    <xf numFmtId="166" fontId="44" fillId="2" borderId="0" xfId="1" applyNumberFormat="1" applyFont="1" applyFill="1" applyBorder="1" applyAlignment="1" applyProtection="1">
      <alignment horizontal="center" vertical="center" readingOrder="2"/>
    </xf>
    <xf numFmtId="0" fontId="2" fillId="2" borderId="0" xfId="0" applyFont="1" applyFill="1" applyAlignment="1">
      <alignment horizontal="center" vertical="center"/>
    </xf>
    <xf numFmtId="0" fontId="7" fillId="2" borderId="0" xfId="7" applyFont="1" applyFill="1" applyAlignment="1">
      <alignment horizontal="center" vertical="center"/>
    </xf>
    <xf numFmtId="0" fontId="12" fillId="2" borderId="5" xfId="0" applyFont="1" applyFill="1" applyBorder="1" applyAlignment="1">
      <alignment horizontal="center" vertical="center" readingOrder="2"/>
    </xf>
    <xf numFmtId="0" fontId="12" fillId="2" borderId="20" xfId="0" applyFont="1" applyFill="1" applyBorder="1" applyAlignment="1">
      <alignment horizontal="center" vertical="center" readingOrder="2"/>
    </xf>
    <xf numFmtId="0" fontId="17" fillId="0" borderId="4" xfId="0" applyFont="1" applyBorder="1" applyAlignment="1">
      <alignment horizontal="center" vertical="center" readingOrder="1"/>
    </xf>
    <xf numFmtId="0" fontId="28" fillId="2" borderId="4" xfId="0" applyFont="1" applyFill="1" applyBorder="1" applyAlignment="1">
      <alignment horizontal="center" vertical="center" readingOrder="2"/>
    </xf>
    <xf numFmtId="166" fontId="5" fillId="0" borderId="4" xfId="1" applyNumberFormat="1" applyFont="1" applyBorder="1" applyAlignment="1" applyProtection="1">
      <alignment horizontal="center" vertical="center" wrapText="1" readingOrder="1"/>
    </xf>
    <xf numFmtId="0" fontId="12" fillId="2" borderId="4" xfId="0" applyFont="1" applyFill="1" applyBorder="1" applyAlignment="1">
      <alignment horizontal="center" vertical="center"/>
    </xf>
    <xf numFmtId="0" fontId="11" fillId="2" borderId="20" xfId="3" applyFont="1" applyFill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readingOrder="2"/>
    </xf>
    <xf numFmtId="168" fontId="5" fillId="0" borderId="4" xfId="1" applyNumberFormat="1" applyFont="1" applyBorder="1" applyAlignment="1" applyProtection="1">
      <alignment horizontal="center" vertical="center" readingOrder="2"/>
    </xf>
    <xf numFmtId="0" fontId="5" fillId="2" borderId="4" xfId="0" applyFont="1" applyFill="1" applyBorder="1" applyAlignment="1">
      <alignment horizontal="center" vertical="center" readingOrder="2"/>
    </xf>
    <xf numFmtId="168" fontId="5" fillId="2" borderId="4" xfId="1" applyNumberFormat="1" applyFont="1" applyFill="1" applyBorder="1" applyAlignment="1" applyProtection="1">
      <alignment horizontal="center" vertical="center" readingOrder="2"/>
    </xf>
    <xf numFmtId="0" fontId="12" fillId="2" borderId="5" xfId="0" applyFont="1" applyFill="1" applyBorder="1" applyAlignment="1">
      <alignment horizontal="center" vertical="center"/>
    </xf>
    <xf numFmtId="0" fontId="11" fillId="2" borderId="4" xfId="3" applyFont="1" applyFill="1" applyBorder="1" applyAlignment="1">
      <alignment horizontal="center" vertical="center" wrapText="1"/>
    </xf>
    <xf numFmtId="0" fontId="9" fillId="0" borderId="4" xfId="4" applyFont="1" applyBorder="1" applyAlignment="1" applyProtection="1">
      <alignment horizontal="center"/>
    </xf>
    <xf numFmtId="0" fontId="14" fillId="0" borderId="4" xfId="0" applyFont="1" applyBorder="1" applyAlignment="1">
      <alignment horizontal="center" vertical="center" readingOrder="1"/>
    </xf>
    <xf numFmtId="0" fontId="12" fillId="2" borderId="20" xfId="0" applyFont="1" applyFill="1" applyBorder="1" applyAlignment="1">
      <alignment horizontal="center" vertical="center"/>
    </xf>
    <xf numFmtId="0" fontId="18" fillId="0" borderId="0" xfId="0" applyFont="1" applyAlignment="1">
      <alignment vertical="center" readingOrder="2"/>
    </xf>
    <xf numFmtId="0" fontId="19" fillId="0" borderId="0" xfId="0" applyFont="1" applyAlignment="1">
      <alignment horizontal="center" vertical="center" readingOrder="2"/>
    </xf>
    <xf numFmtId="0" fontId="33" fillId="0" borderId="0" xfId="0" applyFont="1" applyAlignment="1">
      <alignment horizontal="right" vertical="center" readingOrder="2"/>
    </xf>
    <xf numFmtId="0" fontId="34" fillId="0" borderId="0" xfId="0" applyFont="1" applyAlignment="1">
      <alignment horizontal="center" vertical="center" readingOrder="2"/>
    </xf>
    <xf numFmtId="0" fontId="13" fillId="2" borderId="0" xfId="0" applyFont="1" applyFill="1" applyAlignment="1">
      <alignment vertical="center" wrapText="1" readingOrder="2"/>
    </xf>
    <xf numFmtId="0" fontId="37" fillId="2" borderId="0" xfId="0" applyFont="1" applyFill="1" applyAlignment="1">
      <alignment horizontal="center" vertical="center" wrapText="1" readingOrder="2"/>
    </xf>
    <xf numFmtId="0" fontId="26" fillId="0" borderId="0" xfId="0" applyFont="1" applyAlignment="1">
      <alignment vertical="center" readingOrder="2"/>
    </xf>
    <xf numFmtId="0" fontId="26" fillId="0" borderId="0" xfId="0" applyFont="1" applyAlignment="1">
      <alignment horizontal="center" vertical="center" readingOrder="2"/>
    </xf>
    <xf numFmtId="0" fontId="31" fillId="3" borderId="17" xfId="0" applyFont="1" applyFill="1" applyBorder="1" applyAlignment="1">
      <alignment horizontal="center" vertical="center" readingOrder="2"/>
    </xf>
    <xf numFmtId="0" fontId="2" fillId="5" borderId="1" xfId="3" applyFont="1" applyFill="1" applyBorder="1" applyAlignment="1">
      <alignment horizontal="center" vertical="center" wrapText="1"/>
    </xf>
    <xf numFmtId="0" fontId="2" fillId="5" borderId="21" xfId="3" applyFont="1" applyFill="1" applyBorder="1" applyAlignment="1">
      <alignment horizontal="center" vertical="center" wrapText="1"/>
    </xf>
    <xf numFmtId="0" fontId="2" fillId="5" borderId="2" xfId="3" applyFont="1" applyFill="1" applyBorder="1" applyAlignment="1">
      <alignment horizontal="center" vertical="center" wrapText="1"/>
    </xf>
    <xf numFmtId="0" fontId="15" fillId="5" borderId="12" xfId="3" applyFont="1" applyFill="1" applyBorder="1" applyAlignment="1">
      <alignment horizontal="center" vertical="center" wrapText="1"/>
    </xf>
    <xf numFmtId="0" fontId="2" fillId="7" borderId="1" xfId="3" applyFont="1" applyFill="1" applyBorder="1" applyAlignment="1">
      <alignment horizontal="center" vertical="center" wrapText="1"/>
    </xf>
    <xf numFmtId="0" fontId="2" fillId="7" borderId="21" xfId="3" applyFont="1" applyFill="1" applyBorder="1" applyAlignment="1">
      <alignment horizontal="center" vertical="center" wrapText="1"/>
    </xf>
    <xf numFmtId="0" fontId="2" fillId="7" borderId="2" xfId="3" applyFont="1" applyFill="1" applyBorder="1" applyAlignment="1">
      <alignment horizontal="center" vertical="center" wrapText="1"/>
    </xf>
    <xf numFmtId="0" fontId="0" fillId="2" borderId="0" xfId="0" applyFill="1"/>
    <xf numFmtId="0" fontId="9" fillId="2" borderId="13" xfId="3" applyFont="1" applyFill="1" applyBorder="1" applyAlignment="1">
      <alignment horizontal="center" vertical="center" wrapText="1"/>
    </xf>
    <xf numFmtId="0" fontId="9" fillId="2" borderId="20" xfId="3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/>
    </xf>
    <xf numFmtId="0" fontId="9" fillId="2" borderId="5" xfId="3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/>
    </xf>
    <xf numFmtId="0" fontId="9" fillId="2" borderId="4" xfId="3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/>
    </xf>
    <xf numFmtId="168" fontId="9" fillId="0" borderId="4" xfId="1" applyNumberFormat="1" applyFont="1" applyBorder="1" applyAlignment="1" applyProtection="1">
      <alignment horizontal="center" vertical="center" readingOrder="2"/>
    </xf>
    <xf numFmtId="0" fontId="14" fillId="2" borderId="4" xfId="0" applyFont="1" applyFill="1" applyBorder="1" applyAlignment="1">
      <alignment horizontal="center" vertical="center" readingOrder="1"/>
    </xf>
    <xf numFmtId="0" fontId="42" fillId="2" borderId="4" xfId="0" applyFont="1" applyFill="1" applyBorder="1" applyAlignment="1">
      <alignment horizontal="center" vertical="center" wrapText="1" readingOrder="1"/>
    </xf>
    <xf numFmtId="0" fontId="9" fillId="0" borderId="4" xfId="0" applyFont="1" applyBorder="1" applyAlignment="1">
      <alignment horizontal="center" vertical="center" readingOrder="1"/>
    </xf>
    <xf numFmtId="0" fontId="9" fillId="0" borderId="4" xfId="0" applyFont="1" applyBorder="1" applyAlignment="1">
      <alignment horizontal="center" vertical="center" readingOrder="2"/>
    </xf>
    <xf numFmtId="0" fontId="27" fillId="0" borderId="4" xfId="0" applyFont="1" applyBorder="1" applyAlignment="1">
      <alignment horizontal="center" vertical="center" readingOrder="1"/>
    </xf>
    <xf numFmtId="0" fontId="5" fillId="2" borderId="4" xfId="0" applyFont="1" applyFill="1" applyBorder="1" applyAlignment="1">
      <alignment horizontal="center" vertical="center" wrapText="1" readingOrder="1"/>
    </xf>
    <xf numFmtId="166" fontId="9" fillId="2" borderId="4" xfId="1" applyNumberFormat="1" applyFont="1" applyFill="1" applyBorder="1" applyAlignment="1" applyProtection="1">
      <alignment horizontal="center" vertical="center" wrapText="1" readingOrder="1"/>
    </xf>
    <xf numFmtId="0" fontId="5" fillId="0" borderId="4" xfId="0" applyFont="1" applyBorder="1" applyAlignment="1">
      <alignment horizontal="center" vertical="center" wrapText="1" readingOrder="1"/>
    </xf>
    <xf numFmtId="166" fontId="9" fillId="0" borderId="4" xfId="1" applyNumberFormat="1" applyFont="1" applyBorder="1" applyAlignment="1" applyProtection="1">
      <alignment horizontal="center" vertical="center" wrapText="1" readingOrder="1"/>
    </xf>
    <xf numFmtId="0" fontId="29" fillId="2" borderId="4" xfId="0" applyFont="1" applyFill="1" applyBorder="1" applyAlignment="1">
      <alignment horizontal="center" vertical="center" readingOrder="2"/>
    </xf>
    <xf numFmtId="168" fontId="22" fillId="2" borderId="4" xfId="1" applyNumberFormat="1" applyFont="1" applyFill="1" applyBorder="1" applyAlignment="1" applyProtection="1">
      <alignment horizontal="center" vertical="center" readingOrder="2"/>
    </xf>
    <xf numFmtId="0" fontId="16" fillId="2" borderId="0" xfId="0" applyFont="1" applyFill="1" applyAlignment="1">
      <alignment horizontal="center" vertical="center"/>
    </xf>
    <xf numFmtId="0" fontId="36" fillId="3" borderId="9" xfId="0" applyFont="1" applyFill="1" applyBorder="1" applyAlignment="1">
      <alignment horizontal="center" vertical="center" wrapText="1"/>
    </xf>
    <xf numFmtId="10" fontId="46" fillId="3" borderId="10" xfId="0" applyNumberFormat="1" applyFont="1" applyFill="1" applyBorder="1" applyAlignment="1">
      <alignment horizontal="center" vertical="center" wrapText="1"/>
    </xf>
    <xf numFmtId="10" fontId="43" fillId="2" borderId="0" xfId="0" applyNumberFormat="1" applyFont="1" applyFill="1"/>
    <xf numFmtId="0" fontId="25" fillId="0" borderId="0" xfId="0" applyFont="1" applyAlignment="1">
      <alignment wrapText="1" readingOrder="2"/>
    </xf>
    <xf numFmtId="0" fontId="15" fillId="6" borderId="2" xfId="3" applyFont="1" applyFill="1" applyBorder="1" applyAlignment="1">
      <alignment horizontal="center" vertical="center" wrapText="1"/>
    </xf>
    <xf numFmtId="0" fontId="3" fillId="2" borderId="0" xfId="3" applyFont="1" applyFill="1" applyAlignment="1">
      <alignment vertical="center" wrapText="1"/>
    </xf>
    <xf numFmtId="0" fontId="20" fillId="2" borderId="0" xfId="0" applyFont="1" applyFill="1" applyAlignment="1">
      <alignment horizontal="right" vertical="center" readingOrder="2"/>
    </xf>
    <xf numFmtId="0" fontId="35" fillId="2" borderId="0" xfId="0" applyFont="1" applyFill="1" applyAlignment="1">
      <alignment horizontal="right" vertical="center" readingOrder="2"/>
    </xf>
    <xf numFmtId="0" fontId="20" fillId="0" borderId="0" xfId="0" applyFont="1" applyAlignment="1">
      <alignment horizontal="right" vertical="center" readingOrder="2"/>
    </xf>
    <xf numFmtId="3" fontId="20" fillId="0" borderId="0" xfId="0" applyNumberFormat="1" applyFont="1" applyAlignment="1">
      <alignment horizontal="right" vertical="center" readingOrder="2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16" fillId="0" borderId="0" xfId="0" applyFont="1"/>
    <xf numFmtId="169" fontId="45" fillId="2" borderId="0" xfId="1" applyNumberFormat="1" applyFont="1" applyFill="1" applyBorder="1" applyAlignment="1" applyProtection="1">
      <alignment horizontal="center" vertical="center"/>
    </xf>
    <xf numFmtId="166" fontId="16" fillId="2" borderId="0" xfId="1" applyNumberFormat="1" applyFont="1" applyFill="1" applyBorder="1" applyAlignment="1" applyProtection="1">
      <alignment horizontal="center" vertical="center"/>
    </xf>
    <xf numFmtId="166" fontId="16" fillId="0" borderId="0" xfId="1" applyNumberFormat="1" applyFont="1" applyProtection="1"/>
    <xf numFmtId="0" fontId="16" fillId="0" borderId="0" xfId="0" applyFont="1" applyAlignment="1">
      <alignment horizontal="center"/>
    </xf>
    <xf numFmtId="0" fontId="7" fillId="3" borderId="15" xfId="7" applyFont="1" applyFill="1" applyBorder="1" applyAlignment="1">
      <alignment horizontal="center" vertical="center"/>
    </xf>
    <xf numFmtId="0" fontId="7" fillId="3" borderId="22" xfId="7" applyFont="1" applyFill="1" applyBorder="1" applyAlignment="1">
      <alignment horizontal="center" vertical="center"/>
    </xf>
    <xf numFmtId="0" fontId="7" fillId="3" borderId="6" xfId="7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 readingOrder="2"/>
    </xf>
    <xf numFmtId="0" fontId="32" fillId="4" borderId="7" xfId="0" applyFont="1" applyFill="1" applyBorder="1" applyAlignment="1">
      <alignment horizontal="center" vertical="center" wrapText="1"/>
    </xf>
    <xf numFmtId="0" fontId="32" fillId="4" borderId="8" xfId="0" applyFont="1" applyFill="1" applyBorder="1" applyAlignment="1">
      <alignment horizontal="center" vertical="center" wrapText="1"/>
    </xf>
    <xf numFmtId="0" fontId="7" fillId="3" borderId="28" xfId="7" applyFont="1" applyFill="1" applyBorder="1" applyAlignment="1">
      <alignment horizontal="center" vertical="center"/>
    </xf>
    <xf numFmtId="0" fontId="7" fillId="3" borderId="29" xfId="7" applyFont="1" applyFill="1" applyBorder="1" applyAlignment="1">
      <alignment horizontal="center" vertical="center"/>
    </xf>
    <xf numFmtId="0" fontId="7" fillId="3" borderId="30" xfId="7" applyFont="1" applyFill="1" applyBorder="1" applyAlignment="1">
      <alignment horizontal="center" vertical="center"/>
    </xf>
    <xf numFmtId="0" fontId="7" fillId="3" borderId="24" xfId="7" applyFont="1" applyFill="1" applyBorder="1" applyAlignment="1">
      <alignment horizontal="center" vertical="center"/>
    </xf>
    <xf numFmtId="0" fontId="7" fillId="3" borderId="25" xfId="7" applyFont="1" applyFill="1" applyBorder="1" applyAlignment="1">
      <alignment horizontal="center" vertical="center"/>
    </xf>
    <xf numFmtId="0" fontId="7" fillId="3" borderId="26" xfId="7" applyFont="1" applyFill="1" applyBorder="1" applyAlignment="1">
      <alignment horizontal="center" vertical="center"/>
    </xf>
    <xf numFmtId="9" fontId="39" fillId="2" borderId="2" xfId="2" applyFont="1" applyFill="1" applyBorder="1" applyAlignment="1" applyProtection="1">
      <alignment horizontal="center" vertical="center" wrapText="1"/>
    </xf>
    <xf numFmtId="9" fontId="39" fillId="2" borderId="12" xfId="2" applyFont="1" applyFill="1" applyBorder="1" applyAlignment="1" applyProtection="1">
      <alignment horizontal="center" vertical="center" wrapText="1"/>
    </xf>
    <xf numFmtId="9" fontId="39" fillId="2" borderId="19" xfId="2" applyFont="1" applyFill="1" applyBorder="1" applyAlignment="1" applyProtection="1">
      <alignment horizontal="center" vertical="center" wrapText="1"/>
    </xf>
    <xf numFmtId="9" fontId="39" fillId="2" borderId="4" xfId="2" applyFont="1" applyFill="1" applyBorder="1" applyAlignment="1" applyProtection="1">
      <alignment horizontal="center" vertical="center" wrapText="1"/>
    </xf>
    <xf numFmtId="9" fontId="40" fillId="2" borderId="4" xfId="2" applyFont="1" applyFill="1" applyBorder="1" applyAlignment="1" applyProtection="1">
      <alignment horizontal="center" vertical="center" wrapText="1"/>
    </xf>
    <xf numFmtId="9" fontId="40" fillId="2" borderId="4" xfId="2" applyFont="1" applyFill="1" applyBorder="1" applyAlignment="1" applyProtection="1">
      <alignment horizontal="center" vertical="center"/>
    </xf>
    <xf numFmtId="9" fontId="40" fillId="2" borderId="18" xfId="2" applyFont="1" applyFill="1" applyBorder="1" applyAlignment="1" applyProtection="1">
      <alignment horizontal="center" vertical="center"/>
    </xf>
    <xf numFmtId="9" fontId="40" fillId="2" borderId="12" xfId="2" applyFont="1" applyFill="1" applyBorder="1" applyAlignment="1" applyProtection="1">
      <alignment horizontal="center" vertical="center"/>
    </xf>
    <xf numFmtId="9" fontId="40" fillId="2" borderId="19" xfId="2" applyFont="1" applyFill="1" applyBorder="1" applyAlignment="1" applyProtection="1">
      <alignment horizontal="center" vertical="center"/>
    </xf>
  </cellXfs>
  <cellStyles count="20">
    <cellStyle name="Comma 2" xfId="18" xr:uid="{00000000-0005-0000-0000-000000000000}"/>
    <cellStyle name="Comma 3" xfId="19" xr:uid="{A9EACAC2-2A3C-48B5-BD8F-D7AA2E27D63A}"/>
    <cellStyle name="Currency" xfId="1" builtinId="4"/>
    <cellStyle name="Currency 2" xfId="8" xr:uid="{00000000-0005-0000-0000-000002000000}"/>
    <cellStyle name="Currency 2 2" xfId="6" xr:uid="{00000000-0005-0000-0000-000003000000}"/>
    <cellStyle name="Currency 2 2 2" xfId="14" xr:uid="{00000000-0005-0000-0000-000004000000}"/>
    <cellStyle name="Currency 2 3" xfId="17" xr:uid="{00000000-0005-0000-0000-000005000000}"/>
    <cellStyle name="Currency 3" xfId="12" xr:uid="{00000000-0005-0000-0000-000006000000}"/>
    <cellStyle name="Normal" xfId="0" builtinId="0"/>
    <cellStyle name="Normal 2" xfId="5" xr:uid="{00000000-0005-0000-0000-000008000000}"/>
    <cellStyle name="Normal 2 2" xfId="16" xr:uid="{00000000-0005-0000-0000-000009000000}"/>
    <cellStyle name="Normal 2 3" xfId="15" xr:uid="{00000000-0005-0000-0000-00000A000000}"/>
    <cellStyle name="Normal 3" xfId="3" xr:uid="{00000000-0005-0000-0000-00000B000000}"/>
    <cellStyle name="Normal 3 2" xfId="13" xr:uid="{00000000-0005-0000-0000-00000C000000}"/>
    <cellStyle name="Normal 4" xfId="7" xr:uid="{00000000-0005-0000-0000-00000D000000}"/>
    <cellStyle name="Normal 5" xfId="11" xr:uid="{00000000-0005-0000-0000-00000E000000}"/>
    <cellStyle name="Percent" xfId="2" builtinId="5"/>
    <cellStyle name="Percent 2" xfId="10" xr:uid="{00000000-0005-0000-0000-000010000000}"/>
    <cellStyle name="היפר-קישור" xfId="4" builtinId="8"/>
    <cellStyle name="היפר-קישור 2" xfId="9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www.hyundaimotors.co.il/" TargetMode="External"/><Relationship Id="rId7" Type="http://schemas.openxmlformats.org/officeDocument/2006/relationships/hyperlink" Target="https://www.auto.co.il/car/17113" TargetMode="External"/><Relationship Id="rId2" Type="http://schemas.openxmlformats.org/officeDocument/2006/relationships/hyperlink" Target="https://www.auto.co.il/car/21203" TargetMode="External"/><Relationship Id="rId1" Type="http://schemas.openxmlformats.org/officeDocument/2006/relationships/hyperlink" Target="https://www.mazda.co.il/%D7%93%D7%92%D7%9E%D7%99%D7%9D/17/mazda-cx-3/?ref=googlesearch&amp;gclid=CjwKCAiA2rOeBhAsEiwA2Pl7Q47gEDjIpp24vWCut10IB4xl6XaHDK_Tu6ODvucorIdaxWlBCWv0NRoCc-0QAvD_BwE" TargetMode="External"/><Relationship Id="rId6" Type="http://schemas.openxmlformats.org/officeDocument/2006/relationships/hyperlink" Target="https://www.auto.co.il/car/21203" TargetMode="External"/><Relationship Id="rId5" Type="http://schemas.openxmlformats.org/officeDocument/2006/relationships/hyperlink" Target="https://www.mazda.co.il/%D7%93%D7%92%D7%9E%D7%99%D7%9D/17/mazda-cx-3/?ref=googlesearch&amp;gclid=CjwKCAiA2rOeBhAsEiwA2Pl7Q47gEDjIpp24vWCut10IB4xl6XaHDK_Tu6ODvucorIdaxWlBCWv0NRoCc-0QAvD_BwE" TargetMode="External"/><Relationship Id="rId4" Type="http://schemas.openxmlformats.org/officeDocument/2006/relationships/hyperlink" Target="https://www.skoda.co.il/model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גיליון1">
    <tabColor theme="5"/>
  </sheetPr>
  <dimension ref="A1:AD82"/>
  <sheetViews>
    <sheetView showGridLines="0" rightToLeft="1" tabSelected="1" zoomScale="70" zoomScaleNormal="70" workbookViewId="0">
      <pane ySplit="5" topLeftCell="A6" activePane="bottomLeft" state="frozen"/>
      <selection pane="bottomLeft" activeCell="H6" sqref="H6"/>
    </sheetView>
  </sheetViews>
  <sheetFormatPr defaultColWidth="8.7109375" defaultRowHeight="15.75" x14ac:dyDescent="0.25"/>
  <cols>
    <col min="1" max="1" width="3.85546875" style="2" customWidth="1"/>
    <col min="2" max="2" width="8.28515625" style="2" customWidth="1"/>
    <col min="3" max="3" width="12" style="2" customWidth="1"/>
    <col min="4" max="4" width="9.140625" style="2" customWidth="1"/>
    <col min="5" max="5" width="34.85546875" style="2" customWidth="1"/>
    <col min="6" max="6" width="12.28515625" style="2" customWidth="1"/>
    <col min="7" max="7" width="8.85546875" style="32" customWidth="1"/>
    <col min="8" max="8" width="11.140625" style="3" customWidth="1"/>
    <col min="9" max="9" width="12.7109375" style="113" customWidth="1"/>
    <col min="10" max="10" width="19" style="113" customWidth="1"/>
    <col min="11" max="11" width="16.7109375" customWidth="1"/>
    <col min="12" max="12" width="9.5703125" customWidth="1"/>
    <col min="13" max="13" width="8.7109375" style="2"/>
    <col min="14" max="14" width="20.28515625" style="2" customWidth="1"/>
    <col min="15" max="15" width="26" style="2" customWidth="1"/>
    <col min="16" max="16" width="20.42578125" style="2" customWidth="1"/>
    <col min="17" max="16384" width="8.7109375" style="2"/>
  </cols>
  <sheetData>
    <row r="1" spans="1:30" ht="15.75" customHeight="1" x14ac:dyDescent="0.25">
      <c r="A1" s="63"/>
      <c r="B1" s="121"/>
      <c r="C1" s="121"/>
      <c r="D1" s="121"/>
      <c r="E1" s="121"/>
      <c r="F1" s="121"/>
      <c r="G1" s="121"/>
      <c r="H1" s="121"/>
      <c r="I1" s="63"/>
      <c r="J1" s="63"/>
    </row>
    <row r="2" spans="1:30" ht="31.5" customHeight="1" thickBot="1" x14ac:dyDescent="0.3">
      <c r="A2" s="63"/>
      <c r="B2" s="65" t="s">
        <v>103</v>
      </c>
      <c r="C2" s="65"/>
      <c r="D2" s="66"/>
      <c r="E2" s="66"/>
      <c r="F2" s="67"/>
      <c r="G2" s="68"/>
      <c r="H2" s="64"/>
      <c r="I2" s="63"/>
      <c r="J2" s="63"/>
    </row>
    <row r="3" spans="1:30" ht="18" customHeight="1" thickBot="1" x14ac:dyDescent="0.3">
      <c r="A3" s="69"/>
      <c r="B3" s="69"/>
      <c r="C3" s="69"/>
      <c r="D3" s="69"/>
      <c r="E3" s="69"/>
      <c r="F3" s="69"/>
      <c r="G3" s="70"/>
      <c r="H3" s="71" t="s">
        <v>104</v>
      </c>
      <c r="I3" s="122" t="s">
        <v>39</v>
      </c>
      <c r="J3" s="123"/>
      <c r="L3" s="104"/>
      <c r="M3" s="20"/>
    </row>
    <row r="4" spans="1:30" ht="16.5" hidden="1" thickBot="1" x14ac:dyDescent="0.3">
      <c r="A4"/>
      <c r="B4" s="72">
        <v>1</v>
      </c>
      <c r="C4" s="73"/>
      <c r="D4" s="74">
        <v>2</v>
      </c>
      <c r="E4" s="74">
        <v>3</v>
      </c>
      <c r="F4" s="74">
        <v>4</v>
      </c>
      <c r="G4" s="74">
        <v>5</v>
      </c>
      <c r="H4" s="75">
        <v>7</v>
      </c>
      <c r="I4" s="105"/>
      <c r="J4" s="105"/>
    </row>
    <row r="5" spans="1:30" ht="67.5" customHeight="1" thickBot="1" x14ac:dyDescent="0.3">
      <c r="A5"/>
      <c r="B5" s="76" t="s">
        <v>0</v>
      </c>
      <c r="C5" s="77" t="s">
        <v>81</v>
      </c>
      <c r="D5" s="78" t="s">
        <v>1</v>
      </c>
      <c r="E5" s="78" t="s">
        <v>2</v>
      </c>
      <c r="F5" s="78" t="s">
        <v>24</v>
      </c>
      <c r="G5" s="78" t="s">
        <v>13</v>
      </c>
      <c r="H5" s="78" t="s">
        <v>122</v>
      </c>
      <c r="I5" s="78" t="s">
        <v>27</v>
      </c>
      <c r="J5" s="78" t="s">
        <v>18</v>
      </c>
      <c r="K5" s="106"/>
      <c r="L5" s="106"/>
    </row>
    <row r="6" spans="1:30" s="4" customFormat="1" ht="15" customHeight="1" x14ac:dyDescent="0.25">
      <c r="A6" s="79"/>
      <c r="B6" s="80" t="s">
        <v>50</v>
      </c>
      <c r="C6" s="81" t="s">
        <v>85</v>
      </c>
      <c r="D6" s="82" t="s">
        <v>42</v>
      </c>
      <c r="E6" s="83" t="s">
        <v>54</v>
      </c>
      <c r="F6" s="19">
        <v>176990</v>
      </c>
      <c r="G6" s="130">
        <v>0.1</v>
      </c>
      <c r="H6" s="28"/>
      <c r="I6" s="23">
        <f t="shared" ref="I6:I12" si="0">H6/F6</f>
        <v>0</v>
      </c>
      <c r="J6" s="24"/>
      <c r="K6" s="107"/>
      <c r="L6" s="107"/>
      <c r="M6" s="5"/>
      <c r="N6" s="6"/>
    </row>
    <row r="7" spans="1:30" s="4" customFormat="1" ht="15" customHeight="1" x14ac:dyDescent="0.25">
      <c r="A7" s="79"/>
      <c r="B7" s="84" t="s">
        <v>50</v>
      </c>
      <c r="C7" s="81" t="s">
        <v>85</v>
      </c>
      <c r="D7" s="85" t="s">
        <v>3</v>
      </c>
      <c r="E7" s="83" t="s">
        <v>53</v>
      </c>
      <c r="F7" s="1">
        <v>180990</v>
      </c>
      <c r="G7" s="131"/>
      <c r="H7" s="29"/>
      <c r="I7" s="14">
        <f t="shared" si="0"/>
        <v>0</v>
      </c>
      <c r="J7" s="15"/>
      <c r="K7" s="107"/>
      <c r="L7" s="107"/>
      <c r="M7" s="5"/>
      <c r="N7" s="6"/>
    </row>
    <row r="8" spans="1:30" s="4" customFormat="1" ht="15" customHeight="1" x14ac:dyDescent="0.25">
      <c r="A8" s="79"/>
      <c r="B8" s="84" t="s">
        <v>50</v>
      </c>
      <c r="C8" s="81" t="s">
        <v>85</v>
      </c>
      <c r="D8" s="85" t="s">
        <v>55</v>
      </c>
      <c r="E8" s="83" t="s">
        <v>99</v>
      </c>
      <c r="F8" s="1">
        <v>177900</v>
      </c>
      <c r="G8" s="131"/>
      <c r="H8" s="29"/>
      <c r="I8" s="14">
        <f t="shared" si="0"/>
        <v>0</v>
      </c>
      <c r="J8" s="15"/>
      <c r="K8" s="107"/>
      <c r="L8" s="107"/>
      <c r="M8" s="5"/>
      <c r="N8" s="6"/>
    </row>
    <row r="9" spans="1:30" s="4" customFormat="1" ht="15" customHeight="1" x14ac:dyDescent="0.25">
      <c r="A9" s="79"/>
      <c r="B9" s="84" t="s">
        <v>50</v>
      </c>
      <c r="C9" s="81" t="s">
        <v>85</v>
      </c>
      <c r="D9" s="85" t="s">
        <v>3</v>
      </c>
      <c r="E9" s="83" t="s">
        <v>111</v>
      </c>
      <c r="F9" s="1">
        <v>275990</v>
      </c>
      <c r="G9" s="131"/>
      <c r="H9" s="29"/>
      <c r="I9" s="14">
        <f t="shared" si="0"/>
        <v>0</v>
      </c>
      <c r="J9" s="15"/>
      <c r="K9" s="107"/>
      <c r="L9" s="107"/>
      <c r="M9" s="5"/>
      <c r="N9" s="6"/>
    </row>
    <row r="10" spans="1:30" s="4" customFormat="1" ht="15" customHeight="1" x14ac:dyDescent="0.25">
      <c r="A10" s="79"/>
      <c r="B10" s="84" t="s">
        <v>50</v>
      </c>
      <c r="C10" s="81" t="s">
        <v>85</v>
      </c>
      <c r="D10" s="85" t="s">
        <v>112</v>
      </c>
      <c r="E10" s="83" t="s">
        <v>114</v>
      </c>
      <c r="F10" s="1">
        <v>280990</v>
      </c>
      <c r="G10" s="131"/>
      <c r="H10" s="29"/>
      <c r="I10" s="14">
        <f t="shared" si="0"/>
        <v>0</v>
      </c>
      <c r="J10" s="15"/>
      <c r="K10" s="107"/>
      <c r="L10" s="107"/>
      <c r="M10" s="5"/>
      <c r="N10" s="6"/>
    </row>
    <row r="11" spans="1:30" s="4" customFormat="1" ht="15" customHeight="1" x14ac:dyDescent="0.25">
      <c r="A11" s="79"/>
      <c r="B11" s="84" t="s">
        <v>50</v>
      </c>
      <c r="C11" s="81" t="s">
        <v>85</v>
      </c>
      <c r="D11" s="85" t="s">
        <v>112</v>
      </c>
      <c r="E11" s="83" t="s">
        <v>113</v>
      </c>
      <c r="F11" s="1">
        <v>300990</v>
      </c>
      <c r="G11" s="131"/>
      <c r="H11" s="29"/>
      <c r="I11" s="14">
        <f t="shared" si="0"/>
        <v>0</v>
      </c>
      <c r="J11" s="15"/>
      <c r="K11" s="107"/>
      <c r="L11" s="107"/>
      <c r="M11" s="5"/>
      <c r="N11" s="6"/>
    </row>
    <row r="12" spans="1:30" s="4" customFormat="1" ht="15" customHeight="1" x14ac:dyDescent="0.25">
      <c r="A12" s="79"/>
      <c r="B12" s="84" t="s">
        <v>51</v>
      </c>
      <c r="C12" s="81" t="s">
        <v>85</v>
      </c>
      <c r="D12" s="85" t="s">
        <v>62</v>
      </c>
      <c r="E12" s="83" t="s">
        <v>63</v>
      </c>
      <c r="F12" s="1">
        <v>262900</v>
      </c>
      <c r="G12" s="131"/>
      <c r="H12" s="29"/>
      <c r="I12" s="14">
        <f t="shared" si="0"/>
        <v>0</v>
      </c>
      <c r="J12" s="15"/>
      <c r="K12" s="107"/>
      <c r="L12" s="107"/>
      <c r="M12" s="5"/>
      <c r="N12" s="6"/>
    </row>
    <row r="13" spans="1:30" s="4" customFormat="1" ht="15" customHeight="1" x14ac:dyDescent="0.25">
      <c r="A13" s="79"/>
      <c r="B13" s="84" t="s">
        <v>51</v>
      </c>
      <c r="C13" s="81" t="s">
        <v>85</v>
      </c>
      <c r="D13" s="85" t="s">
        <v>43</v>
      </c>
      <c r="E13" s="83" t="s">
        <v>49</v>
      </c>
      <c r="F13" s="1">
        <v>176900</v>
      </c>
      <c r="G13" s="132"/>
      <c r="H13" s="29"/>
      <c r="I13" s="14">
        <f>H13/F13</f>
        <v>0</v>
      </c>
      <c r="J13" s="15"/>
      <c r="K13" s="108"/>
      <c r="L13" s="107"/>
      <c r="M13" s="5"/>
      <c r="N13" s="6"/>
    </row>
    <row r="14" spans="1:30" s="8" customFormat="1" ht="17.25" customHeight="1" x14ac:dyDescent="0.25">
      <c r="A14" s="46"/>
      <c r="B14" s="127" t="s">
        <v>52</v>
      </c>
      <c r="C14" s="128"/>
      <c r="D14" s="128"/>
      <c r="E14" s="128"/>
      <c r="F14" s="128"/>
      <c r="G14" s="128"/>
      <c r="H14" s="129"/>
      <c r="I14" s="33">
        <f>AVERAGE(I6:I13)</f>
        <v>0</v>
      </c>
      <c r="J14" s="34">
        <f>I14*G6</f>
        <v>0</v>
      </c>
      <c r="K14" s="109"/>
      <c r="L14" s="110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</row>
    <row r="15" spans="1:30" s="4" customFormat="1" ht="15" customHeight="1" x14ac:dyDescent="0.25">
      <c r="A15" s="79"/>
      <c r="B15" s="86" t="s">
        <v>86</v>
      </c>
      <c r="C15" s="86" t="s">
        <v>85</v>
      </c>
      <c r="D15" s="85" t="s">
        <v>7</v>
      </c>
      <c r="E15" s="31" t="s">
        <v>89</v>
      </c>
      <c r="F15" s="1">
        <v>109900</v>
      </c>
      <c r="G15" s="133">
        <v>0.1</v>
      </c>
      <c r="H15" s="29"/>
      <c r="I15" s="14">
        <f t="shared" ref="I15:I18" si="1">H15/F15</f>
        <v>0</v>
      </c>
      <c r="J15" s="37"/>
      <c r="K15" s="107"/>
      <c r="L15" s="107"/>
      <c r="M15" s="5"/>
      <c r="N15" s="6"/>
    </row>
    <row r="16" spans="1:30" s="4" customFormat="1" ht="15" customHeight="1" x14ac:dyDescent="0.25">
      <c r="A16" s="79"/>
      <c r="B16" s="86" t="s">
        <v>86</v>
      </c>
      <c r="C16" s="86" t="s">
        <v>85</v>
      </c>
      <c r="D16" s="85" t="s">
        <v>55</v>
      </c>
      <c r="E16" s="31" t="s">
        <v>100</v>
      </c>
      <c r="F16" s="1">
        <v>124990</v>
      </c>
      <c r="G16" s="133"/>
      <c r="H16" s="29"/>
      <c r="I16" s="14">
        <f t="shared" si="1"/>
        <v>0</v>
      </c>
      <c r="J16" s="37"/>
      <c r="K16" s="107"/>
      <c r="L16" s="107"/>
      <c r="M16" s="5"/>
      <c r="N16" s="6"/>
    </row>
    <row r="17" spans="1:30" s="4" customFormat="1" ht="15" customHeight="1" x14ac:dyDescent="0.25">
      <c r="A17" s="79"/>
      <c r="B17" s="86" t="s">
        <v>86</v>
      </c>
      <c r="C17" s="86" t="s">
        <v>84</v>
      </c>
      <c r="D17" s="85" t="s">
        <v>20</v>
      </c>
      <c r="E17" s="31" t="s">
        <v>90</v>
      </c>
      <c r="F17" s="1">
        <v>149990</v>
      </c>
      <c r="G17" s="133"/>
      <c r="H17" s="29"/>
      <c r="I17" s="14">
        <f t="shared" si="1"/>
        <v>0</v>
      </c>
      <c r="J17" s="37"/>
      <c r="K17" s="107"/>
      <c r="L17" s="107"/>
      <c r="M17" s="5"/>
      <c r="N17" s="6"/>
    </row>
    <row r="18" spans="1:30" s="4" customFormat="1" ht="15" customHeight="1" x14ac:dyDescent="0.25">
      <c r="A18" s="79"/>
      <c r="B18" s="86" t="s">
        <v>86</v>
      </c>
      <c r="C18" s="86" t="s">
        <v>85</v>
      </c>
      <c r="D18" s="85" t="s">
        <v>91</v>
      </c>
      <c r="E18" s="31" t="s">
        <v>102</v>
      </c>
      <c r="F18" s="1">
        <v>122390</v>
      </c>
      <c r="G18" s="133"/>
      <c r="H18" s="29"/>
      <c r="I18" s="14">
        <f t="shared" si="1"/>
        <v>0</v>
      </c>
      <c r="J18" s="37"/>
      <c r="K18" s="107"/>
      <c r="L18" s="107"/>
      <c r="M18" s="5"/>
      <c r="N18" s="6"/>
    </row>
    <row r="19" spans="1:30" s="8" customFormat="1" ht="17.25" customHeight="1" x14ac:dyDescent="0.25">
      <c r="A19" s="46"/>
      <c r="B19" s="124" t="s">
        <v>79</v>
      </c>
      <c r="C19" s="125"/>
      <c r="D19" s="125"/>
      <c r="E19" s="125"/>
      <c r="F19" s="125"/>
      <c r="G19" s="125"/>
      <c r="H19" s="126"/>
      <c r="I19" s="35">
        <f>AVERAGE(I15:I18)</f>
        <v>0</v>
      </c>
      <c r="J19" s="36">
        <f>I19*G15</f>
        <v>0</v>
      </c>
      <c r="K19" s="109"/>
      <c r="L19" s="110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</row>
    <row r="20" spans="1:30" ht="17.25" customHeight="1" x14ac:dyDescent="0.25">
      <c r="A20"/>
      <c r="B20" s="59" t="s">
        <v>26</v>
      </c>
      <c r="C20" s="59" t="s">
        <v>82</v>
      </c>
      <c r="D20" s="85" t="s">
        <v>3</v>
      </c>
      <c r="E20" s="87" t="s">
        <v>23</v>
      </c>
      <c r="F20" s="88">
        <v>179990</v>
      </c>
      <c r="G20" s="134">
        <v>0.3</v>
      </c>
      <c r="H20" s="29"/>
      <c r="I20" s="14">
        <f t="shared" ref="I20:I35" si="2">H20/F20</f>
        <v>0</v>
      </c>
      <c r="J20" s="37"/>
      <c r="K20" s="109"/>
      <c r="L20" s="110"/>
      <c r="M20" s="9"/>
      <c r="N20" s="10"/>
    </row>
    <row r="21" spans="1:30" ht="17.25" customHeight="1" x14ac:dyDescent="0.25">
      <c r="A21"/>
      <c r="B21" s="59" t="s">
        <v>26</v>
      </c>
      <c r="C21" s="59" t="s">
        <v>82</v>
      </c>
      <c r="D21" s="85" t="s">
        <v>3</v>
      </c>
      <c r="E21" s="87" t="s">
        <v>70</v>
      </c>
      <c r="F21" s="88">
        <v>159900</v>
      </c>
      <c r="G21" s="134"/>
      <c r="H21" s="29"/>
      <c r="I21" s="14">
        <f t="shared" si="2"/>
        <v>0</v>
      </c>
      <c r="J21" s="37"/>
      <c r="K21" s="109"/>
      <c r="L21" s="110"/>
      <c r="M21" s="9"/>
      <c r="N21" s="10"/>
    </row>
    <row r="22" spans="1:30" ht="17.25" customHeight="1" x14ac:dyDescent="0.25">
      <c r="A22"/>
      <c r="B22" s="59" t="s">
        <v>26</v>
      </c>
      <c r="C22" s="59" t="s">
        <v>85</v>
      </c>
      <c r="D22" s="59" t="s">
        <v>28</v>
      </c>
      <c r="E22" s="87" t="s">
        <v>101</v>
      </c>
      <c r="F22" s="88">
        <v>154990</v>
      </c>
      <c r="G22" s="134"/>
      <c r="H22" s="29"/>
      <c r="I22" s="14">
        <f t="shared" si="2"/>
        <v>0</v>
      </c>
      <c r="J22" s="37"/>
      <c r="K22" s="109"/>
      <c r="L22" s="110"/>
      <c r="M22" s="9"/>
      <c r="N22" s="10"/>
    </row>
    <row r="23" spans="1:30" ht="15" customHeight="1" x14ac:dyDescent="0.25">
      <c r="A23"/>
      <c r="B23" s="59" t="s">
        <v>26</v>
      </c>
      <c r="C23" s="59" t="s">
        <v>85</v>
      </c>
      <c r="D23" s="85" t="s">
        <v>4</v>
      </c>
      <c r="E23" s="83" t="s">
        <v>33</v>
      </c>
      <c r="F23" s="1">
        <v>164990</v>
      </c>
      <c r="G23" s="134"/>
      <c r="H23" s="29"/>
      <c r="I23" s="14">
        <f t="shared" si="2"/>
        <v>0</v>
      </c>
      <c r="J23" s="37"/>
      <c r="K23" s="109"/>
      <c r="L23" s="110"/>
      <c r="M23" s="9"/>
      <c r="N23" s="10"/>
    </row>
    <row r="24" spans="1:30" ht="15" customHeight="1" x14ac:dyDescent="0.25">
      <c r="A24"/>
      <c r="B24" s="59" t="s">
        <v>26</v>
      </c>
      <c r="C24" s="59" t="s">
        <v>84</v>
      </c>
      <c r="D24" s="89" t="s">
        <v>21</v>
      </c>
      <c r="E24" s="83" t="s">
        <v>38</v>
      </c>
      <c r="F24" s="21">
        <v>161990</v>
      </c>
      <c r="G24" s="134"/>
      <c r="H24" s="29"/>
      <c r="I24" s="14">
        <f t="shared" si="2"/>
        <v>0</v>
      </c>
      <c r="J24" s="37"/>
    </row>
    <row r="25" spans="1:30" ht="15" customHeight="1" x14ac:dyDescent="0.25">
      <c r="A25"/>
      <c r="B25" s="59" t="s">
        <v>26</v>
      </c>
      <c r="C25" s="59" t="s">
        <v>83</v>
      </c>
      <c r="D25" s="89" t="s">
        <v>21</v>
      </c>
      <c r="E25" s="31" t="s">
        <v>117</v>
      </c>
      <c r="F25" s="1">
        <v>169990</v>
      </c>
      <c r="G25" s="134"/>
      <c r="H25" s="29"/>
      <c r="I25" s="14">
        <f t="shared" si="2"/>
        <v>0</v>
      </c>
      <c r="J25" s="37"/>
    </row>
    <row r="26" spans="1:30" ht="15" customHeight="1" x14ac:dyDescent="0.25">
      <c r="A26"/>
      <c r="B26" s="59" t="s">
        <v>26</v>
      </c>
      <c r="C26" s="59" t="s">
        <v>84</v>
      </c>
      <c r="D26" s="90" t="s">
        <v>116</v>
      </c>
      <c r="E26" s="31" t="s">
        <v>119</v>
      </c>
      <c r="F26" s="1">
        <v>171900</v>
      </c>
      <c r="G26" s="134"/>
      <c r="H26" s="29"/>
      <c r="I26" s="14">
        <f t="shared" ref="I26" si="3">H26/F26</f>
        <v>0</v>
      </c>
      <c r="J26" s="37"/>
    </row>
    <row r="27" spans="1:30" ht="15" customHeight="1" x14ac:dyDescent="0.25">
      <c r="A27"/>
      <c r="B27" s="59" t="s">
        <v>26</v>
      </c>
      <c r="C27" s="59" t="s">
        <v>83</v>
      </c>
      <c r="D27" s="90" t="s">
        <v>116</v>
      </c>
      <c r="E27" s="31" t="s">
        <v>118</v>
      </c>
      <c r="F27" s="1">
        <v>179900</v>
      </c>
      <c r="G27" s="134"/>
      <c r="H27" s="29"/>
      <c r="I27" s="14">
        <f t="shared" si="2"/>
        <v>0</v>
      </c>
      <c r="J27" s="37"/>
    </row>
    <row r="28" spans="1:30" ht="15.75" customHeight="1" x14ac:dyDescent="0.25">
      <c r="A28"/>
      <c r="B28" s="59" t="s">
        <v>26</v>
      </c>
      <c r="C28" s="59" t="s">
        <v>82</v>
      </c>
      <c r="D28" s="61" t="s">
        <v>22</v>
      </c>
      <c r="E28" s="91" t="s">
        <v>98</v>
      </c>
      <c r="F28" s="88">
        <v>159990</v>
      </c>
      <c r="G28" s="134"/>
      <c r="H28" s="29"/>
      <c r="I28" s="14">
        <f t="shared" si="2"/>
        <v>0</v>
      </c>
      <c r="J28" s="37"/>
    </row>
    <row r="29" spans="1:30" ht="15.75" customHeight="1" x14ac:dyDescent="0.25">
      <c r="A29"/>
      <c r="B29" s="59" t="s">
        <v>26</v>
      </c>
      <c r="C29" s="59" t="s">
        <v>82</v>
      </c>
      <c r="D29" s="92" t="s">
        <v>41</v>
      </c>
      <c r="E29" s="91" t="s">
        <v>71</v>
      </c>
      <c r="F29" s="88">
        <v>155888</v>
      </c>
      <c r="G29" s="134"/>
      <c r="H29" s="29"/>
      <c r="I29" s="14">
        <f t="shared" si="2"/>
        <v>0</v>
      </c>
      <c r="J29" s="37"/>
    </row>
    <row r="30" spans="1:30" ht="15.75" customHeight="1" x14ac:dyDescent="0.25">
      <c r="A30"/>
      <c r="B30" s="59" t="s">
        <v>26</v>
      </c>
      <c r="C30" s="59" t="s">
        <v>84</v>
      </c>
      <c r="D30" s="92" t="s">
        <v>41</v>
      </c>
      <c r="E30" s="91" t="s">
        <v>95</v>
      </c>
      <c r="F30" s="88">
        <v>148888</v>
      </c>
      <c r="G30" s="134"/>
      <c r="H30" s="29"/>
      <c r="I30" s="14">
        <f>H30/F31</f>
        <v>0</v>
      </c>
      <c r="J30" s="37"/>
    </row>
    <row r="31" spans="1:30" ht="15.75" customHeight="1" x14ac:dyDescent="0.25">
      <c r="A31"/>
      <c r="B31" s="59" t="s">
        <v>26</v>
      </c>
      <c r="C31" s="59" t="s">
        <v>84</v>
      </c>
      <c r="D31" s="92" t="s">
        <v>41</v>
      </c>
      <c r="E31" s="91" t="s">
        <v>94</v>
      </c>
      <c r="F31" s="88">
        <v>148888</v>
      </c>
      <c r="G31" s="134"/>
      <c r="H31" s="29"/>
      <c r="I31" s="14">
        <f>H31/F32</f>
        <v>0</v>
      </c>
      <c r="J31" s="37"/>
    </row>
    <row r="32" spans="1:30" ht="15" customHeight="1" x14ac:dyDescent="0.25">
      <c r="A32"/>
      <c r="B32" s="59" t="s">
        <v>26</v>
      </c>
      <c r="C32" s="59" t="s">
        <v>83</v>
      </c>
      <c r="D32" s="61" t="s">
        <v>20</v>
      </c>
      <c r="E32" s="92" t="s">
        <v>72</v>
      </c>
      <c r="F32" s="22">
        <v>174990</v>
      </c>
      <c r="G32" s="134"/>
      <c r="H32" s="29"/>
      <c r="I32" s="14">
        <f t="shared" si="2"/>
        <v>0</v>
      </c>
      <c r="J32" s="37"/>
    </row>
    <row r="33" spans="1:30" ht="15" customHeight="1" x14ac:dyDescent="0.25">
      <c r="A33"/>
      <c r="B33" s="59" t="s">
        <v>26</v>
      </c>
      <c r="C33" s="59" t="s">
        <v>82</v>
      </c>
      <c r="D33" s="85" t="s">
        <v>5</v>
      </c>
      <c r="E33" s="30" t="s">
        <v>34</v>
      </c>
      <c r="F33" s="1">
        <v>169900</v>
      </c>
      <c r="G33" s="134"/>
      <c r="H33" s="29"/>
      <c r="I33" s="14">
        <f t="shared" si="2"/>
        <v>0</v>
      </c>
      <c r="J33" s="37"/>
      <c r="K33" s="109"/>
      <c r="L33" s="110"/>
      <c r="M33" s="9"/>
      <c r="N33" s="10"/>
    </row>
    <row r="34" spans="1:30" ht="15" customHeight="1" x14ac:dyDescent="0.25">
      <c r="A34"/>
      <c r="B34" s="59" t="s">
        <v>26</v>
      </c>
      <c r="C34" s="59" t="s">
        <v>82</v>
      </c>
      <c r="D34" s="85" t="s">
        <v>5</v>
      </c>
      <c r="E34" s="30" t="s">
        <v>73</v>
      </c>
      <c r="F34" s="1">
        <v>176990</v>
      </c>
      <c r="G34" s="134"/>
      <c r="H34" s="29"/>
      <c r="I34" s="14">
        <f t="shared" si="2"/>
        <v>0</v>
      </c>
      <c r="J34" s="37"/>
      <c r="K34" s="109"/>
      <c r="L34" s="110"/>
      <c r="M34" s="9"/>
      <c r="N34" s="10"/>
    </row>
    <row r="35" spans="1:30" ht="15" customHeight="1" x14ac:dyDescent="0.25">
      <c r="A35"/>
      <c r="B35" s="59" t="s">
        <v>26</v>
      </c>
      <c r="C35" s="59" t="s">
        <v>82</v>
      </c>
      <c r="D35" s="93" t="s">
        <v>7</v>
      </c>
      <c r="E35" s="92" t="s">
        <v>35</v>
      </c>
      <c r="F35" s="88">
        <v>178990</v>
      </c>
      <c r="G35" s="134"/>
      <c r="H35" s="29"/>
      <c r="I35" s="14">
        <f t="shared" si="2"/>
        <v>0</v>
      </c>
      <c r="J35" s="37"/>
      <c r="K35" s="109"/>
      <c r="L35" s="110"/>
      <c r="M35" s="9"/>
      <c r="N35" s="10"/>
    </row>
    <row r="36" spans="1:30" s="8" customFormat="1" ht="17.25" customHeight="1" x14ac:dyDescent="0.25">
      <c r="A36" s="46"/>
      <c r="B36" s="127" t="s">
        <v>14</v>
      </c>
      <c r="C36" s="128"/>
      <c r="D36" s="128"/>
      <c r="E36" s="128"/>
      <c r="F36" s="128"/>
      <c r="G36" s="128"/>
      <c r="H36" s="129"/>
      <c r="I36" s="17">
        <f>AVERAGE(I20:I35)</f>
        <v>0</v>
      </c>
      <c r="J36" s="25">
        <f>I36*G20</f>
        <v>0</v>
      </c>
      <c r="K36" s="109"/>
      <c r="L36" s="110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</row>
    <row r="37" spans="1:30" ht="14.25" customHeight="1" x14ac:dyDescent="0.25">
      <c r="A37"/>
      <c r="B37" s="52" t="s">
        <v>10</v>
      </c>
      <c r="C37" s="52" t="s">
        <v>85</v>
      </c>
      <c r="D37" s="89" t="s">
        <v>5</v>
      </c>
      <c r="E37" s="94" t="s">
        <v>74</v>
      </c>
      <c r="F37" s="95">
        <v>129990</v>
      </c>
      <c r="G37" s="135">
        <v>0.27</v>
      </c>
      <c r="H37" s="29"/>
      <c r="I37" s="14">
        <f t="shared" ref="I37:I54" si="4">H37/F37</f>
        <v>0</v>
      </c>
      <c r="J37" s="37"/>
      <c r="K37" s="109"/>
      <c r="L37" s="110"/>
      <c r="M37" s="16"/>
      <c r="N37" s="10"/>
    </row>
    <row r="38" spans="1:30" s="4" customFormat="1" ht="15" customHeight="1" x14ac:dyDescent="0.25">
      <c r="A38" s="79"/>
      <c r="B38" s="52" t="s">
        <v>10</v>
      </c>
      <c r="C38" s="59" t="s">
        <v>82</v>
      </c>
      <c r="D38" s="85" t="s">
        <v>3</v>
      </c>
      <c r="E38" s="87" t="s">
        <v>75</v>
      </c>
      <c r="F38" s="1">
        <v>158990</v>
      </c>
      <c r="G38" s="135"/>
      <c r="H38" s="29"/>
      <c r="I38" s="14">
        <f>H38/F38</f>
        <v>0</v>
      </c>
      <c r="J38" s="37"/>
      <c r="K38" s="107"/>
      <c r="L38" s="107"/>
      <c r="M38" s="5"/>
      <c r="N38" s="6"/>
    </row>
    <row r="39" spans="1:30" ht="15" customHeight="1" x14ac:dyDescent="0.25">
      <c r="A39"/>
      <c r="B39" s="52" t="s">
        <v>10</v>
      </c>
      <c r="C39" s="59" t="s">
        <v>82</v>
      </c>
      <c r="D39" s="61" t="s">
        <v>28</v>
      </c>
      <c r="E39" s="96" t="s">
        <v>69</v>
      </c>
      <c r="F39" s="97">
        <v>160990</v>
      </c>
      <c r="G39" s="135"/>
      <c r="H39" s="29"/>
      <c r="I39" s="14">
        <f t="shared" si="4"/>
        <v>0</v>
      </c>
      <c r="J39" s="37"/>
    </row>
    <row r="40" spans="1:30" ht="15" customHeight="1" x14ac:dyDescent="0.25">
      <c r="A40"/>
      <c r="B40" s="52" t="s">
        <v>10</v>
      </c>
      <c r="C40" s="59" t="s">
        <v>82</v>
      </c>
      <c r="D40" s="61" t="s">
        <v>22</v>
      </c>
      <c r="E40" s="96" t="s">
        <v>92</v>
      </c>
      <c r="F40" s="97">
        <v>135990</v>
      </c>
      <c r="G40" s="135"/>
      <c r="H40" s="29"/>
      <c r="I40" s="14">
        <f t="shared" si="4"/>
        <v>0</v>
      </c>
      <c r="J40" s="37"/>
    </row>
    <row r="41" spans="1:30" ht="15" customHeight="1" x14ac:dyDescent="0.25">
      <c r="A41"/>
      <c r="B41" s="52" t="s">
        <v>10</v>
      </c>
      <c r="C41" s="59" t="s">
        <v>82</v>
      </c>
      <c r="D41" s="61" t="s">
        <v>22</v>
      </c>
      <c r="E41" s="96" t="s">
        <v>97</v>
      </c>
      <c r="F41" s="97">
        <v>152990</v>
      </c>
      <c r="G41" s="135"/>
      <c r="H41" s="29"/>
      <c r="I41" s="14">
        <f t="shared" si="4"/>
        <v>0</v>
      </c>
      <c r="J41" s="37"/>
    </row>
    <row r="42" spans="1:30" ht="15" customHeight="1" x14ac:dyDescent="0.25">
      <c r="A42"/>
      <c r="B42" s="52" t="s">
        <v>10</v>
      </c>
      <c r="C42" s="52" t="s">
        <v>84</v>
      </c>
      <c r="D42" s="61" t="s">
        <v>22</v>
      </c>
      <c r="E42" s="96" t="s">
        <v>96</v>
      </c>
      <c r="F42" s="97">
        <v>158990</v>
      </c>
      <c r="G42" s="135"/>
      <c r="H42" s="29"/>
      <c r="I42" s="14">
        <f t="shared" si="4"/>
        <v>0</v>
      </c>
      <c r="J42" s="37"/>
    </row>
    <row r="43" spans="1:30" ht="15" customHeight="1" x14ac:dyDescent="0.25">
      <c r="A43"/>
      <c r="B43" s="52" t="s">
        <v>10</v>
      </c>
      <c r="C43" s="52" t="s">
        <v>83</v>
      </c>
      <c r="D43" s="61" t="s">
        <v>20</v>
      </c>
      <c r="E43" s="96" t="s">
        <v>109</v>
      </c>
      <c r="F43" s="97">
        <v>137990</v>
      </c>
      <c r="G43" s="135"/>
      <c r="H43" s="29"/>
      <c r="I43" s="14">
        <f t="shared" si="4"/>
        <v>0</v>
      </c>
      <c r="J43" s="37"/>
    </row>
    <row r="44" spans="1:30" ht="15" customHeight="1" x14ac:dyDescent="0.25">
      <c r="A44"/>
      <c r="B44" s="52" t="s">
        <v>10</v>
      </c>
      <c r="C44" s="52" t="s">
        <v>83</v>
      </c>
      <c r="D44" s="61" t="s">
        <v>20</v>
      </c>
      <c r="E44" s="96" t="s">
        <v>93</v>
      </c>
      <c r="F44" s="97">
        <v>149990</v>
      </c>
      <c r="G44" s="135"/>
      <c r="H44" s="29"/>
      <c r="I44" s="14">
        <f t="shared" si="4"/>
        <v>0</v>
      </c>
      <c r="J44" s="37"/>
    </row>
    <row r="45" spans="1:30" ht="15" customHeight="1" x14ac:dyDescent="0.25">
      <c r="A45"/>
      <c r="B45" s="52" t="s">
        <v>10</v>
      </c>
      <c r="C45" s="52" t="s">
        <v>84</v>
      </c>
      <c r="D45" s="61" t="s">
        <v>20</v>
      </c>
      <c r="E45" s="50" t="s">
        <v>64</v>
      </c>
      <c r="F45" s="13">
        <v>148990</v>
      </c>
      <c r="G45" s="135"/>
      <c r="H45" s="29"/>
      <c r="I45" s="14">
        <f t="shared" si="4"/>
        <v>0</v>
      </c>
      <c r="J45" s="37"/>
    </row>
    <row r="46" spans="1:30" ht="14.25" customHeight="1" x14ac:dyDescent="0.25">
      <c r="A46"/>
      <c r="B46" s="52" t="s">
        <v>10</v>
      </c>
      <c r="C46" s="59" t="s">
        <v>82</v>
      </c>
      <c r="D46" s="85" t="s">
        <v>41</v>
      </c>
      <c r="E46" s="91" t="s">
        <v>65</v>
      </c>
      <c r="F46" s="1">
        <v>127888</v>
      </c>
      <c r="G46" s="135"/>
      <c r="H46" s="29"/>
      <c r="I46" s="14">
        <f t="shared" si="4"/>
        <v>0</v>
      </c>
      <c r="J46" s="37"/>
      <c r="K46" s="109"/>
      <c r="L46" s="110"/>
      <c r="M46" s="16"/>
      <c r="N46" s="10"/>
    </row>
    <row r="47" spans="1:30" ht="14.25" customHeight="1" x14ac:dyDescent="0.25">
      <c r="A47"/>
      <c r="B47" s="52" t="s">
        <v>10</v>
      </c>
      <c r="C47" s="52" t="s">
        <v>85</v>
      </c>
      <c r="D47" s="85" t="s">
        <v>4</v>
      </c>
      <c r="E47" s="31" t="s">
        <v>105</v>
      </c>
      <c r="F47" s="1">
        <v>138490</v>
      </c>
      <c r="G47" s="135"/>
      <c r="H47" s="29"/>
      <c r="I47" s="14">
        <f t="shared" si="4"/>
        <v>0</v>
      </c>
      <c r="J47" s="37"/>
      <c r="K47" s="109"/>
      <c r="L47" s="110"/>
      <c r="M47" s="16"/>
      <c r="N47" s="10"/>
    </row>
    <row r="48" spans="1:30" ht="14.25" customHeight="1" x14ac:dyDescent="0.25">
      <c r="A48"/>
      <c r="B48" s="52" t="s">
        <v>10</v>
      </c>
      <c r="C48" s="52" t="s">
        <v>85</v>
      </c>
      <c r="D48" s="85" t="s">
        <v>4</v>
      </c>
      <c r="E48" s="31" t="s">
        <v>106</v>
      </c>
      <c r="F48" s="1">
        <v>139990</v>
      </c>
      <c r="G48" s="135"/>
      <c r="H48" s="29"/>
      <c r="I48" s="14">
        <f t="shared" si="4"/>
        <v>0</v>
      </c>
      <c r="J48" s="37"/>
      <c r="K48" s="109"/>
      <c r="L48" s="110"/>
      <c r="M48" s="16"/>
      <c r="N48" s="10"/>
    </row>
    <row r="49" spans="1:30" ht="14.25" customHeight="1" x14ac:dyDescent="0.25">
      <c r="A49"/>
      <c r="B49" s="52" t="s">
        <v>10</v>
      </c>
      <c r="C49" s="52" t="s">
        <v>84</v>
      </c>
      <c r="D49" s="85" t="s">
        <v>36</v>
      </c>
      <c r="E49" s="54" t="s">
        <v>68</v>
      </c>
      <c r="F49" s="13">
        <v>159900</v>
      </c>
      <c r="G49" s="135"/>
      <c r="H49" s="29"/>
      <c r="I49" s="14">
        <f t="shared" si="4"/>
        <v>0</v>
      </c>
      <c r="J49" s="37"/>
      <c r="K49" s="109"/>
      <c r="L49" s="110"/>
      <c r="M49" s="16"/>
      <c r="N49" s="10"/>
    </row>
    <row r="50" spans="1:30" ht="14.25" customHeight="1" x14ac:dyDescent="0.25">
      <c r="A50"/>
      <c r="B50" s="52" t="s">
        <v>10</v>
      </c>
      <c r="C50" s="59" t="s">
        <v>82</v>
      </c>
      <c r="D50" s="85" t="s">
        <v>36</v>
      </c>
      <c r="E50" s="54" t="s">
        <v>66</v>
      </c>
      <c r="F50" s="13">
        <v>163900</v>
      </c>
      <c r="G50" s="135"/>
      <c r="H50" s="29"/>
      <c r="I50" s="14">
        <f t="shared" si="4"/>
        <v>0</v>
      </c>
      <c r="J50" s="37"/>
      <c r="K50" s="109"/>
      <c r="L50" s="110"/>
      <c r="M50" s="16"/>
      <c r="N50" s="10"/>
    </row>
    <row r="51" spans="1:30" ht="14.25" customHeight="1" x14ac:dyDescent="0.25">
      <c r="A51"/>
      <c r="B51" s="52" t="s">
        <v>10</v>
      </c>
      <c r="C51" s="59" t="s">
        <v>82</v>
      </c>
      <c r="D51" s="54" t="s">
        <v>31</v>
      </c>
      <c r="E51" s="98" t="s">
        <v>32</v>
      </c>
      <c r="F51" s="99">
        <v>140990</v>
      </c>
      <c r="G51" s="135"/>
      <c r="H51" s="29"/>
      <c r="I51" s="14">
        <f t="shared" si="4"/>
        <v>0</v>
      </c>
      <c r="J51" s="37"/>
      <c r="L51" s="79"/>
      <c r="M51" s="9"/>
      <c r="N51" s="10"/>
    </row>
    <row r="52" spans="1:30" ht="14.25" customHeight="1" x14ac:dyDescent="0.25">
      <c r="A52"/>
      <c r="B52" s="52" t="s">
        <v>10</v>
      </c>
      <c r="C52" s="59" t="s">
        <v>82</v>
      </c>
      <c r="D52" s="54" t="s">
        <v>57</v>
      </c>
      <c r="E52" s="98" t="s">
        <v>59</v>
      </c>
      <c r="F52" s="99">
        <v>166990</v>
      </c>
      <c r="G52" s="135"/>
      <c r="H52" s="29"/>
      <c r="I52" s="14">
        <f t="shared" si="4"/>
        <v>0</v>
      </c>
      <c r="J52" s="37"/>
      <c r="L52" s="79"/>
      <c r="M52" s="9"/>
      <c r="N52" s="10"/>
    </row>
    <row r="53" spans="1:30" ht="14.25" customHeight="1" x14ac:dyDescent="0.25">
      <c r="A53"/>
      <c r="B53" s="52" t="s">
        <v>10</v>
      </c>
      <c r="C53" s="59" t="s">
        <v>82</v>
      </c>
      <c r="D53" s="54" t="s">
        <v>57</v>
      </c>
      <c r="E53" s="98" t="s">
        <v>60</v>
      </c>
      <c r="F53" s="99">
        <v>168990</v>
      </c>
      <c r="G53" s="135"/>
      <c r="H53" s="29"/>
      <c r="I53" s="14">
        <f t="shared" si="4"/>
        <v>0</v>
      </c>
      <c r="J53" s="37"/>
      <c r="L53" s="79"/>
      <c r="M53" s="9"/>
      <c r="N53" s="10"/>
    </row>
    <row r="54" spans="1:30" ht="14.25" customHeight="1" x14ac:dyDescent="0.25">
      <c r="A54"/>
      <c r="B54" s="52" t="s">
        <v>10</v>
      </c>
      <c r="C54" s="52" t="s">
        <v>85</v>
      </c>
      <c r="D54" s="52" t="s">
        <v>7</v>
      </c>
      <c r="E54" s="50" t="s">
        <v>76</v>
      </c>
      <c r="F54" s="13">
        <v>164990</v>
      </c>
      <c r="G54" s="135"/>
      <c r="H54" s="29"/>
      <c r="I54" s="14">
        <f t="shared" si="4"/>
        <v>0</v>
      </c>
      <c r="J54" s="37"/>
      <c r="L54" s="79"/>
    </row>
    <row r="55" spans="1:30" s="8" customFormat="1" ht="17.25" customHeight="1" x14ac:dyDescent="0.25">
      <c r="A55" s="46"/>
      <c r="B55" s="127" t="s">
        <v>17</v>
      </c>
      <c r="C55" s="128"/>
      <c r="D55" s="128"/>
      <c r="E55" s="128"/>
      <c r="F55" s="128"/>
      <c r="G55" s="128"/>
      <c r="H55" s="129"/>
      <c r="I55" s="17">
        <f>AVERAGE(I37:I54)</f>
        <v>0</v>
      </c>
      <c r="J55" s="25">
        <f>I55*G37</f>
        <v>0</v>
      </c>
      <c r="K55" s="46"/>
      <c r="L55" s="79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</row>
    <row r="56" spans="1:30" ht="14.25" customHeight="1" x14ac:dyDescent="0.25">
      <c r="A56"/>
      <c r="B56" s="58" t="s">
        <v>11</v>
      </c>
      <c r="C56" s="53" t="s">
        <v>82</v>
      </c>
      <c r="D56" s="52" t="s">
        <v>7</v>
      </c>
      <c r="E56" s="54" t="s">
        <v>77</v>
      </c>
      <c r="F56" s="55">
        <v>195900</v>
      </c>
      <c r="G56" s="136">
        <v>0.18</v>
      </c>
      <c r="H56" s="29"/>
      <c r="I56" s="14">
        <f t="shared" ref="I56:I65" si="5">H56/F56</f>
        <v>0</v>
      </c>
      <c r="J56" s="15"/>
      <c r="L56" s="79"/>
      <c r="M56" s="9"/>
      <c r="N56" s="10"/>
    </row>
    <row r="57" spans="1:30" ht="14.25" customHeight="1" x14ac:dyDescent="0.25">
      <c r="A57"/>
      <c r="B57" s="58" t="s">
        <v>11</v>
      </c>
      <c r="C57" s="59" t="s">
        <v>83</v>
      </c>
      <c r="D57" s="59" t="s">
        <v>20</v>
      </c>
      <c r="E57" s="54" t="s">
        <v>110</v>
      </c>
      <c r="F57" s="55">
        <v>166900</v>
      </c>
      <c r="G57" s="137"/>
      <c r="H57" s="29"/>
      <c r="I57" s="14">
        <f t="shared" si="5"/>
        <v>0</v>
      </c>
      <c r="J57" s="15"/>
      <c r="L57" s="79"/>
      <c r="M57" s="9"/>
      <c r="N57" s="10"/>
    </row>
    <row r="58" spans="1:30" ht="14.25" customHeight="1" x14ac:dyDescent="0.25">
      <c r="A58"/>
      <c r="B58" s="58" t="s">
        <v>11</v>
      </c>
      <c r="C58" s="59" t="s">
        <v>83</v>
      </c>
      <c r="D58" s="59" t="s">
        <v>20</v>
      </c>
      <c r="E58" s="50" t="s">
        <v>115</v>
      </c>
      <c r="F58" s="57">
        <v>199900</v>
      </c>
      <c r="G58" s="137"/>
      <c r="H58" s="29"/>
      <c r="I58" s="14">
        <f t="shared" si="5"/>
        <v>0</v>
      </c>
      <c r="J58" s="15"/>
      <c r="L58" s="79"/>
      <c r="M58" s="9"/>
      <c r="N58" s="10"/>
    </row>
    <row r="59" spans="1:30" ht="15" customHeight="1" x14ac:dyDescent="0.25">
      <c r="A59"/>
      <c r="B59" s="58" t="s">
        <v>11</v>
      </c>
      <c r="C59" s="59" t="s">
        <v>83</v>
      </c>
      <c r="D59" s="59" t="s">
        <v>108</v>
      </c>
      <c r="E59" s="60" t="s">
        <v>107</v>
      </c>
      <c r="F59" s="13">
        <v>179900</v>
      </c>
      <c r="G59" s="137"/>
      <c r="H59" s="29"/>
      <c r="I59" s="14">
        <f t="shared" si="5"/>
        <v>0</v>
      </c>
      <c r="J59" s="15"/>
    </row>
    <row r="60" spans="1:30" ht="15" customHeight="1" x14ac:dyDescent="0.25">
      <c r="A60"/>
      <c r="B60" s="58" t="s">
        <v>11</v>
      </c>
      <c r="C60" s="59" t="s">
        <v>83</v>
      </c>
      <c r="D60" s="61" t="s">
        <v>22</v>
      </c>
      <c r="E60" s="54" t="s">
        <v>44</v>
      </c>
      <c r="F60" s="13">
        <v>169990</v>
      </c>
      <c r="G60" s="137"/>
      <c r="H60" s="29"/>
      <c r="I60" s="14">
        <f t="shared" si="5"/>
        <v>0</v>
      </c>
      <c r="J60" s="15"/>
      <c r="L60" s="79"/>
    </row>
    <row r="61" spans="1:30" ht="14.25" customHeight="1" x14ac:dyDescent="0.25">
      <c r="A61"/>
      <c r="B61" s="58" t="s">
        <v>11</v>
      </c>
      <c r="C61" s="59" t="s">
        <v>83</v>
      </c>
      <c r="D61" s="61" t="s">
        <v>22</v>
      </c>
      <c r="E61" s="54" t="s">
        <v>45</v>
      </c>
      <c r="F61" s="13">
        <v>179990</v>
      </c>
      <c r="G61" s="137"/>
      <c r="H61" s="29"/>
      <c r="I61" s="14">
        <f t="shared" si="5"/>
        <v>0</v>
      </c>
      <c r="J61" s="15"/>
      <c r="L61" s="111"/>
      <c r="M61" s="9"/>
      <c r="N61" s="10"/>
    </row>
    <row r="62" spans="1:30" ht="14.25" customHeight="1" x14ac:dyDescent="0.25">
      <c r="A62"/>
      <c r="B62" s="58" t="s">
        <v>11</v>
      </c>
      <c r="C62" s="59" t="s">
        <v>83</v>
      </c>
      <c r="D62" s="52" t="s">
        <v>36</v>
      </c>
      <c r="E62" s="54" t="s">
        <v>67</v>
      </c>
      <c r="F62" s="13">
        <v>179900</v>
      </c>
      <c r="G62" s="137"/>
      <c r="H62" s="29"/>
      <c r="I62" s="14">
        <f t="shared" si="5"/>
        <v>0</v>
      </c>
      <c r="J62" s="15"/>
      <c r="L62" s="111"/>
      <c r="M62" s="9"/>
      <c r="N62" s="10"/>
    </row>
    <row r="63" spans="1:30" ht="14.25" customHeight="1" x14ac:dyDescent="0.25">
      <c r="A63"/>
      <c r="B63" s="58" t="s">
        <v>11</v>
      </c>
      <c r="C63" s="59" t="s">
        <v>83</v>
      </c>
      <c r="D63" s="52" t="s">
        <v>36</v>
      </c>
      <c r="E63" s="54" t="s">
        <v>47</v>
      </c>
      <c r="F63" s="13">
        <v>189990</v>
      </c>
      <c r="G63" s="137"/>
      <c r="H63" s="29"/>
      <c r="I63" s="14">
        <f t="shared" si="5"/>
        <v>0</v>
      </c>
      <c r="J63" s="15"/>
      <c r="L63" s="111"/>
      <c r="M63" s="9"/>
      <c r="N63" s="10"/>
    </row>
    <row r="64" spans="1:30" ht="14.25" customHeight="1" x14ac:dyDescent="0.25">
      <c r="A64"/>
      <c r="B64" s="58" t="s">
        <v>11</v>
      </c>
      <c r="C64" s="62" t="s">
        <v>85</v>
      </c>
      <c r="D64" s="52" t="s">
        <v>36</v>
      </c>
      <c r="E64" s="54" t="s">
        <v>48</v>
      </c>
      <c r="F64" s="13">
        <v>169900</v>
      </c>
      <c r="G64" s="137"/>
      <c r="H64" s="29"/>
      <c r="I64" s="14">
        <f t="shared" si="5"/>
        <v>0</v>
      </c>
      <c r="J64" s="15"/>
      <c r="L64" s="111"/>
      <c r="M64" s="9"/>
      <c r="N64" s="10"/>
    </row>
    <row r="65" spans="1:30" ht="14.25" customHeight="1" x14ac:dyDescent="0.25">
      <c r="A65"/>
      <c r="B65" s="58" t="s">
        <v>11</v>
      </c>
      <c r="C65" s="62" t="s">
        <v>85</v>
      </c>
      <c r="D65" s="52" t="s">
        <v>6</v>
      </c>
      <c r="E65" s="54" t="s">
        <v>12</v>
      </c>
      <c r="F65" s="57">
        <v>184900</v>
      </c>
      <c r="G65" s="138"/>
      <c r="H65" s="29"/>
      <c r="I65" s="14">
        <f t="shared" si="5"/>
        <v>0</v>
      </c>
      <c r="J65" s="15"/>
      <c r="L65" s="111"/>
      <c r="M65" s="9"/>
      <c r="N65" s="10"/>
    </row>
    <row r="66" spans="1:30" s="8" customFormat="1" ht="17.25" customHeight="1" x14ac:dyDescent="0.25">
      <c r="A66" s="46"/>
      <c r="B66" s="127" t="s">
        <v>16</v>
      </c>
      <c r="C66" s="128"/>
      <c r="D66" s="128"/>
      <c r="E66" s="128"/>
      <c r="F66" s="128"/>
      <c r="G66" s="128"/>
      <c r="H66" s="129"/>
      <c r="I66" s="17">
        <f>AVERAGE(I56:I65)</f>
        <v>0</v>
      </c>
      <c r="J66" s="25">
        <f>I66*G56</f>
        <v>0</v>
      </c>
      <c r="K66" s="46"/>
      <c r="L66" s="46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</row>
    <row r="67" spans="1:30" ht="14.25" customHeight="1" x14ac:dyDescent="0.25">
      <c r="A67"/>
      <c r="B67" s="47" t="s">
        <v>9</v>
      </c>
      <c r="C67" s="48" t="s">
        <v>88</v>
      </c>
      <c r="D67" s="49" t="s">
        <v>29</v>
      </c>
      <c r="E67" s="50" t="s">
        <v>30</v>
      </c>
      <c r="F67" s="51">
        <v>209900</v>
      </c>
      <c r="G67" s="136">
        <v>0.05</v>
      </c>
      <c r="H67" s="29"/>
      <c r="I67" s="14">
        <f t="shared" ref="I67:I74" si="6">H67/F67</f>
        <v>0</v>
      </c>
      <c r="J67" s="15"/>
      <c r="L67" s="111"/>
      <c r="M67" s="9"/>
      <c r="N67" s="10"/>
    </row>
    <row r="68" spans="1:30" ht="14.25" customHeight="1" x14ac:dyDescent="0.25">
      <c r="A68"/>
      <c r="B68" s="47" t="s">
        <v>9</v>
      </c>
      <c r="C68" s="48" t="s">
        <v>88</v>
      </c>
      <c r="D68" s="52" t="s">
        <v>8</v>
      </c>
      <c r="E68" s="50" t="s">
        <v>120</v>
      </c>
      <c r="F68" s="13">
        <v>189900</v>
      </c>
      <c r="G68" s="137"/>
      <c r="H68" s="29"/>
      <c r="I68" s="14">
        <f t="shared" si="6"/>
        <v>0</v>
      </c>
      <c r="J68" s="15"/>
      <c r="L68" s="79"/>
    </row>
    <row r="69" spans="1:30" ht="14.25" customHeight="1" x14ac:dyDescent="0.25">
      <c r="A69"/>
      <c r="B69" s="47" t="s">
        <v>9</v>
      </c>
      <c r="C69" s="53" t="s">
        <v>83</v>
      </c>
      <c r="D69" s="52" t="s">
        <v>41</v>
      </c>
      <c r="E69" s="54" t="s">
        <v>80</v>
      </c>
      <c r="F69" s="55">
        <v>189888</v>
      </c>
      <c r="G69" s="137"/>
      <c r="H69" s="29"/>
      <c r="I69" s="14">
        <f t="shared" si="6"/>
        <v>0</v>
      </c>
      <c r="J69" s="15"/>
      <c r="L69" s="79"/>
    </row>
    <row r="70" spans="1:30" ht="14.25" customHeight="1" x14ac:dyDescent="0.25">
      <c r="A70"/>
      <c r="B70" s="47" t="s">
        <v>9</v>
      </c>
      <c r="C70" s="48" t="s">
        <v>88</v>
      </c>
      <c r="D70" s="52" t="s">
        <v>61</v>
      </c>
      <c r="E70" s="50" t="s">
        <v>87</v>
      </c>
      <c r="F70" s="13">
        <v>156999</v>
      </c>
      <c r="G70" s="137"/>
      <c r="H70" s="29"/>
      <c r="I70" s="14">
        <f t="shared" si="6"/>
        <v>0</v>
      </c>
      <c r="J70" s="15"/>
      <c r="K70" s="79"/>
      <c r="L70" s="111"/>
      <c r="M70" s="9"/>
      <c r="N70" s="10"/>
    </row>
    <row r="71" spans="1:30" ht="14.25" customHeight="1" x14ac:dyDescent="0.25">
      <c r="A71"/>
      <c r="B71" s="47" t="s">
        <v>9</v>
      </c>
      <c r="C71" s="48" t="s">
        <v>84</v>
      </c>
      <c r="D71" s="56" t="s">
        <v>37</v>
      </c>
      <c r="E71" s="50" t="s">
        <v>78</v>
      </c>
      <c r="F71" s="57">
        <v>218990</v>
      </c>
      <c r="G71" s="137"/>
      <c r="H71" s="29"/>
      <c r="I71" s="14">
        <f t="shared" si="6"/>
        <v>0</v>
      </c>
      <c r="J71" s="15"/>
      <c r="L71" s="111"/>
      <c r="M71" s="9"/>
      <c r="N71" s="10"/>
    </row>
    <row r="72" spans="1:30" ht="14.25" customHeight="1" x14ac:dyDescent="0.25">
      <c r="A72"/>
      <c r="B72" s="47" t="s">
        <v>9</v>
      </c>
      <c r="C72" s="53" t="s">
        <v>82</v>
      </c>
      <c r="D72" s="56" t="s">
        <v>57</v>
      </c>
      <c r="E72" s="50" t="s">
        <v>58</v>
      </c>
      <c r="F72" s="57">
        <v>174900</v>
      </c>
      <c r="G72" s="137"/>
      <c r="H72" s="29"/>
      <c r="I72" s="14">
        <f t="shared" si="6"/>
        <v>0</v>
      </c>
      <c r="J72" s="15"/>
      <c r="L72" s="111"/>
      <c r="M72" s="9"/>
      <c r="N72" s="10"/>
    </row>
    <row r="73" spans="1:30" ht="14.25" customHeight="1" x14ac:dyDescent="0.25">
      <c r="A73"/>
      <c r="B73" s="47" t="s">
        <v>9</v>
      </c>
      <c r="C73" s="53" t="s">
        <v>83</v>
      </c>
      <c r="D73" s="52" t="s">
        <v>22</v>
      </c>
      <c r="E73" s="54" t="s">
        <v>56</v>
      </c>
      <c r="F73" s="55">
        <v>189990</v>
      </c>
      <c r="G73" s="137"/>
      <c r="H73" s="29"/>
      <c r="I73" s="14">
        <f t="shared" si="6"/>
        <v>0</v>
      </c>
      <c r="J73" s="15"/>
      <c r="L73" s="111"/>
      <c r="M73" s="9"/>
      <c r="N73" s="10"/>
    </row>
    <row r="74" spans="1:30" ht="15" customHeight="1" x14ac:dyDescent="0.25">
      <c r="A74"/>
      <c r="B74" s="47" t="s">
        <v>9</v>
      </c>
      <c r="C74" s="53" t="s">
        <v>83</v>
      </c>
      <c r="D74" s="52" t="s">
        <v>22</v>
      </c>
      <c r="E74" s="54" t="s">
        <v>46</v>
      </c>
      <c r="F74" s="55">
        <v>199900</v>
      </c>
      <c r="G74" s="138"/>
      <c r="H74" s="29"/>
      <c r="I74" s="14">
        <f t="shared" si="6"/>
        <v>0</v>
      </c>
      <c r="J74" s="15"/>
      <c r="L74" s="112"/>
      <c r="M74" s="9"/>
      <c r="N74" s="10"/>
    </row>
    <row r="75" spans="1:30" s="8" customFormat="1" ht="17.25" customHeight="1" thickBot="1" x14ac:dyDescent="0.3">
      <c r="A75" s="46"/>
      <c r="B75" s="118" t="s">
        <v>15</v>
      </c>
      <c r="C75" s="119"/>
      <c r="D75" s="120"/>
      <c r="E75" s="120"/>
      <c r="F75" s="120"/>
      <c r="G75" s="120"/>
      <c r="H75" s="120"/>
      <c r="I75" s="26">
        <f>AVERAGE(I67:I74)</f>
        <v>0</v>
      </c>
      <c r="J75" s="27">
        <f>I75*G67</f>
        <v>0</v>
      </c>
      <c r="K75" s="46"/>
      <c r="L75" s="46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</row>
    <row r="76" spans="1:30" ht="16.5" thickBot="1" x14ac:dyDescent="0.3">
      <c r="A76"/>
      <c r="B76" s="38"/>
      <c r="C76" s="38"/>
      <c r="D76" s="39"/>
      <c r="E76" s="39"/>
      <c r="F76" s="40"/>
      <c r="G76" s="41">
        <f>SUM(G6,G20,G37,G56,G67,G15)</f>
        <v>1.0000000000000002</v>
      </c>
      <c r="H76" s="115"/>
      <c r="I76" s="100"/>
      <c r="J76" s="100"/>
    </row>
    <row r="77" spans="1:30" ht="39.75" customHeight="1" thickBot="1" x14ac:dyDescent="0.3">
      <c r="A77"/>
      <c r="B77" s="42" t="s">
        <v>40</v>
      </c>
      <c r="C77" s="42"/>
      <c r="D77" s="39"/>
      <c r="E77" s="43"/>
      <c r="F77" s="44"/>
      <c r="G77" s="45" t="s">
        <v>121</v>
      </c>
      <c r="H77" s="114">
        <f>COUNT(H67:H74,H56:H65,H37:H54,H20:H35,H15:H18,H6:H13)</f>
        <v>0</v>
      </c>
      <c r="I77" s="101" t="s">
        <v>19</v>
      </c>
      <c r="J77" s="102" t="str">
        <f>IF(H77&lt;64,G77,K77)</f>
        <v>שגיאה לא מולאו כל השורות בקובץ!!!</v>
      </c>
      <c r="K77" s="103">
        <f>SUM(J75,J66,J55,J36,J19,J14)</f>
        <v>0</v>
      </c>
    </row>
    <row r="78" spans="1:30" x14ac:dyDescent="0.25">
      <c r="B78" t="s">
        <v>25</v>
      </c>
      <c r="C78"/>
      <c r="D78" s="39"/>
      <c r="E78" s="39"/>
      <c r="F78" s="40"/>
      <c r="G78" s="112"/>
      <c r="H78" s="116"/>
    </row>
    <row r="79" spans="1:30" x14ac:dyDescent="0.25">
      <c r="B79"/>
      <c r="C79"/>
      <c r="D79" s="39"/>
      <c r="E79" s="39"/>
      <c r="F79" s="40"/>
      <c r="G79" s="117"/>
      <c r="H79" s="116"/>
    </row>
    <row r="80" spans="1:30" x14ac:dyDescent="0.25">
      <c r="D80" s="11"/>
      <c r="E80" s="11"/>
      <c r="F80" s="12"/>
    </row>
    <row r="82" spans="2:3" ht="21" x14ac:dyDescent="0.25">
      <c r="B82" s="18"/>
      <c r="C82" s="18"/>
    </row>
  </sheetData>
  <sheetProtection algorithmName="SHA-512" hashValue="4ynQOflZ4GLfjv0x7GrUzcHvtRQ+XbZrhwnDnYWfYgsmxsu7edeFiwsx7eNbdf4FE7fA1P2S0KEX2xhjmE4A1g==" saltValue="OiNt32hbGrfzB7HeGiXG3g==" spinCount="100000" sheet="1" objects="1" scenarios="1" selectLockedCells="1"/>
  <protectedRanges>
    <protectedRange password="CC2D" sqref="H6:H13 H15:H18 H37:H75 H20:H35" name="טווח1"/>
    <protectedRange password="CC2D" sqref="F47:F48" name="טווח1_1"/>
  </protectedRanges>
  <autoFilter ref="B5:H78" xr:uid="{00000000-0009-0000-0000-000000000000}"/>
  <mergeCells count="14">
    <mergeCell ref="B75:H75"/>
    <mergeCell ref="B1:H1"/>
    <mergeCell ref="I3:J3"/>
    <mergeCell ref="B19:H19"/>
    <mergeCell ref="B14:H14"/>
    <mergeCell ref="B36:H36"/>
    <mergeCell ref="B55:H55"/>
    <mergeCell ref="B66:H66"/>
    <mergeCell ref="G6:G13"/>
    <mergeCell ref="G15:G18"/>
    <mergeCell ref="G20:G35"/>
    <mergeCell ref="G37:G54"/>
    <mergeCell ref="G56:G65"/>
    <mergeCell ref="G67:G74"/>
  </mergeCells>
  <phoneticPr fontId="30" type="noConversion"/>
  <hyperlinks>
    <hyperlink ref="E65" r:id="rId1" xr:uid="{00000000-0004-0000-0000-000000000000}"/>
    <hyperlink ref="E6" r:id="rId2" display="https://www.auto.co.il/car/21203" xr:uid="{00000000-0004-0000-0000-000001000000}"/>
    <hyperlink ref="E33" r:id="rId3" display="אלנטרה -  היברידי Premium" xr:uid="{00000000-0004-0000-0000-000002000000}"/>
    <hyperlink ref="E23" r:id="rId4" display="אוקטביה Ambition TSI 1.5" xr:uid="{00000000-0004-0000-0000-000003000000}"/>
    <hyperlink ref="E54" r:id="rId5" display="CX-5 EXECUTIVE 2.0" xr:uid="{00000000-0004-0000-0000-000004000000}"/>
    <hyperlink ref="E38" r:id="rId6" display="https://www.auto.co.il/car/21203" xr:uid="{00000000-0004-0000-0000-000008000000}"/>
    <hyperlink ref="E15" r:id="rId7" xr:uid="{2ED9FB21-FA2F-4A91-8CBA-6D0CE068C9F0}"/>
  </hyperlinks>
  <pageMargins left="0.23622047244094491" right="0.23622047244094491" top="0.59055118110236227" bottom="0.59055118110236227" header="0.31496062992125984" footer="0.31496062992125984"/>
  <pageSetup paperSize="9" scale="95" orientation="landscape" horizontalDpi="4294967293" verticalDpi="4294967293" r:id="rId8"/>
  <ignoredErrors>
    <ignoredError sqref="H77 K77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6653d3a-ac51-4720-af56-ad263d8f9436">
      <Terms xmlns="http://schemas.microsoft.com/office/infopath/2007/PartnerControls"/>
    </lcf76f155ced4ddcb4097134ff3c332f>
    <TaxCatchAll xmlns="ff05ff85-3d38-40b8-9526-585a8212dd1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91A669A68086A4888177E28D820ED7B" ma:contentTypeVersion="18" ma:contentTypeDescription="צור מסמך חדש." ma:contentTypeScope="" ma:versionID="647618035d85adbf901790ea41dba68f">
  <xsd:schema xmlns:xsd="http://www.w3.org/2001/XMLSchema" xmlns:xs="http://www.w3.org/2001/XMLSchema" xmlns:p="http://schemas.microsoft.com/office/2006/metadata/properties" xmlns:ns2="ff05ff85-3d38-40b8-9526-585a8212dd18" xmlns:ns3="66653d3a-ac51-4720-af56-ad263d8f9436" targetNamespace="http://schemas.microsoft.com/office/2006/metadata/properties" ma:root="true" ma:fieldsID="19b5b6c870b5aa2ee432e1a3296605b8" ns2:_="" ns3:_="">
    <xsd:import namespace="ff05ff85-3d38-40b8-9526-585a8212dd18"/>
    <xsd:import namespace="66653d3a-ac51-4720-af56-ad263d8f943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05ff85-3d38-40b8-9526-585a8212dd1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משותף עם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משותף עם פרטים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b735037-45ae-4a8b-8cfa-adb0edd58e20}" ma:internalName="TaxCatchAll" ma:showField="CatchAllData" ma:web="ff05ff85-3d38-40b8-9526-585a8212dd1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653d3a-ac51-4720-af56-ad263d8f94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תגיות תמונה" ma:readOnly="false" ma:fieldId="{5cf76f15-5ced-4ddc-b409-7134ff3c332f}" ma:taxonomyMulti="true" ma:sspId="06ddcc11-facf-4811-88af-2ddd734e711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F9646FD-987E-44D0-BD60-D777C03B8841}">
  <ds:schemaRefs>
    <ds:schemaRef ds:uri="ff05ff85-3d38-40b8-9526-585a8212dd18"/>
    <ds:schemaRef ds:uri="http://purl.org/dc/elements/1.1/"/>
    <ds:schemaRef ds:uri="http://purl.org/dc/terms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66653d3a-ac51-4720-af56-ad263d8f9436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050A0C3-5604-4652-B4D7-98158C07FA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f05ff85-3d38-40b8-9526-585a8212dd18"/>
    <ds:schemaRef ds:uri="66653d3a-ac51-4720-af56-ad263d8f943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DD67FE9-2B45-4F10-BDA7-4F7053AD65C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ליסינג</vt:lpstr>
      <vt:lpstr>ליסינג!WPrint_Area_W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</dc:creator>
  <cp:lastModifiedBy>גדעון רוט</cp:lastModifiedBy>
  <cp:lastPrinted>2024-04-01T06:08:20Z</cp:lastPrinted>
  <dcterms:created xsi:type="dcterms:W3CDTF">2022-05-04T06:48:56Z</dcterms:created>
  <dcterms:modified xsi:type="dcterms:W3CDTF">2026-08-03T15:08:22Z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0x010100191A669A68086A4888177E28D820ED7B</vt:lpwstr>
  </property>
  <property fmtid="{D5CDD505-2E9C-101B-9397-08002B2CF9AE}" pid="3" name="MediaServiceImageTags">
    <vt:lpwstr/>
  </property>
  <property fmtid="{D5CDD505-2E9C-101B-9397-08002B2CF9AE}" pid="4" name="OrgAtt">
    <vt:lpwstr>20;#אגף חוזים, רכש ולוגיסטיקה|cbf3a6d4-dc8f-470b-92d6-b75445a671e3</vt:lpwstr>
  </property>
  <property fmtid="{D5CDD505-2E9C-101B-9397-08002B2CF9AE}" pid="5" name="KeyWords">
    <vt:lpwstr/>
  </property>
  <property fmtid="{D5CDD505-2E9C-101B-9397-08002B2CF9AE}" pid="6" name="_dlc_DocIdItemGuid">
    <vt:lpwstr>dafe2730-06e8-4812-b913-fca83889d33e</vt:lpwstr>
  </property>
</Properties>
</file>